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IG\Desktop\DESKTOP\MUZEJ IVANIĆ-GRADA\FINANCIJE\FINANCIJSKI PLANOVI I IZVJEŠĆA - PRIHODI I RASHODI\DOKUMENTI IZ 2025\FINANCIJSKI PLAN 26-28\"/>
    </mc:Choice>
  </mc:AlternateContent>
  <xr:revisionPtr revIDLastSave="0" documentId="13_ncr:1_{AAF1530B-8CE1-42D3-BE55-085749387CD3}" xr6:coauthVersionLast="47" xr6:coauthVersionMax="47" xr10:uidLastSave="{00000000-0000-0000-0000-000000000000}"/>
  <bookViews>
    <workbookView xWindow="-108" yWindow="-108" windowWidth="23256" windowHeight="12456" activeTab="2" xr2:uid="{137AE63D-ED77-421D-B65A-B38ED769B9B5}"/>
  </bookViews>
  <sheets>
    <sheet name="Prihodi" sheetId="1" r:id="rId1"/>
    <sheet name="Rashodi - izvori" sheetId="2" r:id="rId2"/>
    <sheet name="Rashodi - programi" sheetId="3" r:id="rId3"/>
  </sheets>
  <calcPr calcId="181029"/>
</workbook>
</file>

<file path=xl/calcChain.xml><?xml version="1.0" encoding="utf-8"?>
<calcChain xmlns="http://schemas.openxmlformats.org/spreadsheetml/2006/main">
  <c r="G85" i="3" l="1"/>
  <c r="E89" i="3" l="1"/>
  <c r="E85" i="3"/>
  <c r="E78" i="3"/>
  <c r="E71" i="3"/>
  <c r="E66" i="3"/>
  <c r="E60" i="3"/>
  <c r="E54" i="3"/>
  <c r="E44" i="3"/>
  <c r="E13" i="3"/>
  <c r="G89" i="3"/>
  <c r="G12" i="3" s="1"/>
  <c r="F89" i="3"/>
  <c r="F85" i="3" s="1"/>
  <c r="E12" i="3" l="1"/>
  <c r="F18" i="1"/>
  <c r="F17" i="1" s="1"/>
  <c r="G18" i="1"/>
  <c r="G17" i="1" s="1"/>
  <c r="F19" i="1"/>
  <c r="G19" i="1"/>
  <c r="F21" i="1"/>
  <c r="F20" i="1" s="1"/>
  <c r="G21" i="1"/>
  <c r="F22" i="1"/>
  <c r="G22" i="1"/>
  <c r="G20" i="1" s="1"/>
  <c r="G23" i="1"/>
  <c r="F24" i="1"/>
  <c r="F23" i="1" s="1"/>
  <c r="G24" i="1"/>
  <c r="F12" i="1"/>
  <c r="F11" i="1" s="1"/>
  <c r="F10" i="1" s="1"/>
  <c r="G12" i="1"/>
  <c r="G11" i="1" s="1"/>
  <c r="G10" i="1" s="1"/>
  <c r="F13" i="1"/>
  <c r="G13" i="1"/>
  <c r="F14" i="1"/>
  <c r="F15" i="1"/>
  <c r="G15" i="1"/>
  <c r="G14" i="1" s="1"/>
  <c r="E24" i="1"/>
  <c r="E23" i="1" s="1"/>
  <c r="E22" i="1"/>
  <c r="E21" i="1"/>
  <c r="F53" i="2"/>
  <c r="G53" i="2"/>
  <c r="E53" i="2"/>
  <c r="E19" i="1"/>
  <c r="E18" i="1"/>
  <c r="E13" i="1"/>
  <c r="E12" i="1"/>
  <c r="E11" i="1" s="1"/>
  <c r="E10" i="1" s="1"/>
  <c r="F78" i="3"/>
  <c r="G78" i="3"/>
  <c r="F71" i="3"/>
  <c r="G71" i="3"/>
  <c r="F66" i="3"/>
  <c r="G66" i="3"/>
  <c r="F60" i="3"/>
  <c r="G60" i="3"/>
  <c r="F54" i="3"/>
  <c r="G54" i="3"/>
  <c r="F50" i="3"/>
  <c r="G50" i="3"/>
  <c r="E50" i="3"/>
  <c r="F44" i="3"/>
  <c r="G44" i="3"/>
  <c r="F13" i="3"/>
  <c r="F12" i="3" s="1"/>
  <c r="G13" i="3"/>
  <c r="F65" i="2"/>
  <c r="G65" i="2"/>
  <c r="F62" i="2"/>
  <c r="G62" i="2"/>
  <c r="E65" i="2"/>
  <c r="E62" i="2"/>
  <c r="F51" i="2"/>
  <c r="G51" i="2"/>
  <c r="E51" i="2"/>
  <c r="E15" i="1" s="1"/>
  <c r="E14" i="1" s="1"/>
  <c r="F11" i="2"/>
  <c r="G11" i="2"/>
  <c r="E11" i="2"/>
  <c r="G11" i="3" l="1"/>
  <c r="G10" i="3" s="1"/>
  <c r="F11" i="3"/>
  <c r="F10" i="3" s="1"/>
  <c r="E11" i="3"/>
  <c r="E10" i="3" s="1"/>
  <c r="E17" i="1"/>
  <c r="E20" i="1"/>
  <c r="G10" i="2"/>
  <c r="E10" i="2"/>
  <c r="F10" i="2"/>
</calcChain>
</file>

<file path=xl/sharedStrings.xml><?xml version="1.0" encoding="utf-8"?>
<sst xmlns="http://schemas.openxmlformats.org/spreadsheetml/2006/main" count="448" uniqueCount="207">
  <si>
    <t>Muzej Ivanić-Grada</t>
  </si>
  <si>
    <t xml:space="preserve">Datum: </t>
  </si>
  <si>
    <t/>
  </si>
  <si>
    <t>Park hrvatskih branitelja 6</t>
  </si>
  <si>
    <t>10310, Ivanić-Grad</t>
  </si>
  <si>
    <t>OIB:93840665340</t>
  </si>
  <si>
    <t>POZICIJA</t>
  </si>
  <si>
    <t>BROJ KONTA</t>
  </si>
  <si>
    <t>VRSTA PRIHODA / PRIMITAKA</t>
  </si>
  <si>
    <t>SVEUKUPNO PRIHODI</t>
  </si>
  <si>
    <t xml:space="preserve">Izvor </t>
  </si>
  <si>
    <t>1.1.</t>
  </si>
  <si>
    <t>Porezi od nesamostalnog rada</t>
  </si>
  <si>
    <t>PR0063</t>
  </si>
  <si>
    <t>67111</t>
  </si>
  <si>
    <t>Prihod iz gradskog proračuna</t>
  </si>
  <si>
    <t>PR0064</t>
  </si>
  <si>
    <t>67121</t>
  </si>
  <si>
    <t>Prihod iz gradskog proračuna - nabava imovine</t>
  </si>
  <si>
    <t>3.4.</t>
  </si>
  <si>
    <t>Vlastiti prihod Gradski muzej</t>
  </si>
  <si>
    <t>P0067</t>
  </si>
  <si>
    <t>66151</t>
  </si>
  <si>
    <t>Prihodi od pruženih usluga</t>
  </si>
  <si>
    <t>P0100-16</t>
  </si>
  <si>
    <t>9221</t>
  </si>
  <si>
    <t>Višak prihoda poslovanja_Muzej Ivanić-Grada</t>
  </si>
  <si>
    <t>5.3.001</t>
  </si>
  <si>
    <t>Tekuće pomoći</t>
  </si>
  <si>
    <t>P0066-1</t>
  </si>
  <si>
    <t>63612</t>
  </si>
  <si>
    <t>Tekuće pomoći iz državnog proračuna proračunskim korisnicima Min. kulture</t>
  </si>
  <si>
    <t>P0065-1</t>
  </si>
  <si>
    <t>63613</t>
  </si>
  <si>
    <t>Tekuće pomoći proračunskim korisnicima iz proračuna koji im nije nadležan - županijski</t>
  </si>
  <si>
    <t>5.3.002</t>
  </si>
  <si>
    <t>Kapitalne pomoći</t>
  </si>
  <si>
    <t>P0066-3</t>
  </si>
  <si>
    <t>63622</t>
  </si>
  <si>
    <t>Kapitalne pomoći drž.proračuna - Min.kulture</t>
  </si>
  <si>
    <t>P0065-3</t>
  </si>
  <si>
    <t>63623</t>
  </si>
  <si>
    <t>Kapitalne pomoći - Zagrebačka županija - obnova zgrade Muzeja u Ivaniću</t>
  </si>
  <si>
    <t>Pomoći od institucija EU</t>
  </si>
  <si>
    <t>P0066-4</t>
  </si>
  <si>
    <t>6381</t>
  </si>
  <si>
    <t>EU projekt</t>
  </si>
  <si>
    <t>VRSTA RASHODA / IZDATAKA</t>
  </si>
  <si>
    <t>SVEUKUPNO RASHODI / IZDACI</t>
  </si>
  <si>
    <t>R0270-1</t>
  </si>
  <si>
    <t>31111</t>
  </si>
  <si>
    <t>Plaće za zaposlene</t>
  </si>
  <si>
    <t>R0272</t>
  </si>
  <si>
    <t>31219</t>
  </si>
  <si>
    <t>Topli obrok</t>
  </si>
  <si>
    <t>R0272-1</t>
  </si>
  <si>
    <t>Ostali  rashodi za zaposlene</t>
  </si>
  <si>
    <t>R0271</t>
  </si>
  <si>
    <t>31321</t>
  </si>
  <si>
    <t>obveze za zdravstveno osiguranje</t>
  </si>
  <si>
    <t>R0286-1</t>
  </si>
  <si>
    <t>32111</t>
  </si>
  <si>
    <t>Naknade za službena putovanja</t>
  </si>
  <si>
    <t>R0275</t>
  </si>
  <si>
    <t>32121</t>
  </si>
  <si>
    <t>Naknade za prijevoz</t>
  </si>
  <si>
    <t>R0276</t>
  </si>
  <si>
    <t>32131</t>
  </si>
  <si>
    <t>Stručno usavršavanje</t>
  </si>
  <si>
    <t>R0283-1</t>
  </si>
  <si>
    <t>32211</t>
  </si>
  <si>
    <t>Rashodi za materijalne troškove</t>
  </si>
  <si>
    <t>R0277</t>
  </si>
  <si>
    <t>32234</t>
  </si>
  <si>
    <t>Motorni benzin i dizel gorivo</t>
  </si>
  <si>
    <t>R0278</t>
  </si>
  <si>
    <t>32311</t>
  </si>
  <si>
    <t>Usluge telefona, telefaksa</t>
  </si>
  <si>
    <t>R0278-1</t>
  </si>
  <si>
    <t>32313</t>
  </si>
  <si>
    <t>Poštarina (pisma, tiskanice i sl.)</t>
  </si>
  <si>
    <t>R0289-18</t>
  </si>
  <si>
    <t>32321</t>
  </si>
  <si>
    <t>Izrada projektne dokumentacije</t>
  </si>
  <si>
    <t>R0289-19</t>
  </si>
  <si>
    <t>Arheološka istraživanja</t>
  </si>
  <si>
    <t>R0282-1</t>
  </si>
  <si>
    <t>32329</t>
  </si>
  <si>
    <t>Usluge održavanja i prijevoza</t>
  </si>
  <si>
    <t>R0284-1</t>
  </si>
  <si>
    <t>32339</t>
  </si>
  <si>
    <t>Rashodi za usluge promidžbe i informiranja</t>
  </si>
  <si>
    <t>R0282-2</t>
  </si>
  <si>
    <t>32355</t>
  </si>
  <si>
    <t>Zakupnine i najamnine za prijevozna sredstva</t>
  </si>
  <si>
    <t>R0274</t>
  </si>
  <si>
    <t>32371</t>
  </si>
  <si>
    <t>Strategija kulturnog razvoja Grada</t>
  </si>
  <si>
    <t>R0281</t>
  </si>
  <si>
    <t>Intelektualne usluge</t>
  </si>
  <si>
    <t>R0280-1</t>
  </si>
  <si>
    <t>32379</t>
  </si>
  <si>
    <t>Knjigovodstvene usluge</t>
  </si>
  <si>
    <t>R0281-1</t>
  </si>
  <si>
    <t>Izrada muzeoloških koncepata (Muzej, Sklonište)</t>
  </si>
  <si>
    <t>R0285-1</t>
  </si>
  <si>
    <t>32389</t>
  </si>
  <si>
    <t>Komunikacijske i informacijske usluge</t>
  </si>
  <si>
    <t>R0282-3</t>
  </si>
  <si>
    <t>3239</t>
  </si>
  <si>
    <t>Uređenje zelene učionice - Dubrovčak Lijevi</t>
  </si>
  <si>
    <t>R0289-30</t>
  </si>
  <si>
    <t>Noć utvrda</t>
  </si>
  <si>
    <t>R0279</t>
  </si>
  <si>
    <t>32922</t>
  </si>
  <si>
    <t>Osiguranje izložbenih predmeta i opreme</t>
  </si>
  <si>
    <t>R0280</t>
  </si>
  <si>
    <t>32941</t>
  </si>
  <si>
    <t>Članarine</t>
  </si>
  <si>
    <t>R0289-15</t>
  </si>
  <si>
    <t>32999</t>
  </si>
  <si>
    <t>Edukativna djelatnost</t>
  </si>
  <si>
    <t>R0289-16</t>
  </si>
  <si>
    <t>Troškovi LIFE projekta DABAR</t>
  </si>
  <si>
    <t>R0289-22</t>
  </si>
  <si>
    <t>Izložbe</t>
  </si>
  <si>
    <t>R0289-25</t>
  </si>
  <si>
    <t>Restauratorski postupci</t>
  </si>
  <si>
    <t>R0289-3</t>
  </si>
  <si>
    <t>Usluge izdavanja stručnih publikacija</t>
  </si>
  <si>
    <t>R0289-6</t>
  </si>
  <si>
    <t>Povijesna postrojba</t>
  </si>
  <si>
    <t>R0287-1</t>
  </si>
  <si>
    <t>34311</t>
  </si>
  <si>
    <t>Bankarske usluge</t>
  </si>
  <si>
    <t>R0288</t>
  </si>
  <si>
    <t>42219</t>
  </si>
  <si>
    <t>Nabava trajne opreme</t>
  </si>
  <si>
    <t>R0288-1</t>
  </si>
  <si>
    <t>Informacijska i telekomunikacijska oprema</t>
  </si>
  <si>
    <t>R0289</t>
  </si>
  <si>
    <t>42431</t>
  </si>
  <si>
    <t>Muzejska građa</t>
  </si>
  <si>
    <t>R0289-14</t>
  </si>
  <si>
    <t>Ostali troškovi i usluge</t>
  </si>
  <si>
    <t>R0289-28</t>
  </si>
  <si>
    <t>Izdavačka djelatnost - sredstva Županije</t>
  </si>
  <si>
    <t>R0289-21</t>
  </si>
  <si>
    <t>Arheološka istraživanja - sredstva Županije</t>
  </si>
  <si>
    <t>R0289-23</t>
  </si>
  <si>
    <t>Izložbe - sredstva Ministarstva</t>
  </si>
  <si>
    <t>R0289-24</t>
  </si>
  <si>
    <t>Izložbe - sredstva Županije</t>
  </si>
  <si>
    <t>R0289-26</t>
  </si>
  <si>
    <t>Restauratorski postupci - sredstva Ministarstva</t>
  </si>
  <si>
    <t>R0289-27</t>
  </si>
  <si>
    <t>Restauratorski postupci - sredstva Županije</t>
  </si>
  <si>
    <t>R0289-20</t>
  </si>
  <si>
    <t>42273</t>
  </si>
  <si>
    <t>Uređenje zgrade Muzeja . Ministarstvo kulture</t>
  </si>
  <si>
    <t>R0289-12</t>
  </si>
  <si>
    <t>Provedba mjere sanacije i obnove zgrade MIG-a u Ivanić-Gradu</t>
  </si>
  <si>
    <t>R0289-13</t>
  </si>
  <si>
    <t>Rekonstrukcija i opremanje zgrade muzeja - NPO</t>
  </si>
  <si>
    <t>R0289-17</t>
  </si>
  <si>
    <t>Troškovi EU projekta</t>
  </si>
  <si>
    <t>R0289-7</t>
  </si>
  <si>
    <t>Program</t>
  </si>
  <si>
    <t>C01</t>
  </si>
  <si>
    <t>PROMICANJE KULTURE</t>
  </si>
  <si>
    <t>1203</t>
  </si>
  <si>
    <t>Redovna djelatnost Gradskog muzeja</t>
  </si>
  <si>
    <t>Aktivnost</t>
  </si>
  <si>
    <t>A120301</t>
  </si>
  <si>
    <t>Kapitalni projekt</t>
  </si>
  <si>
    <t>K120301</t>
  </si>
  <si>
    <t>Uređenje muzeja i nabava opreme</t>
  </si>
  <si>
    <t>K120302</t>
  </si>
  <si>
    <t>Provedba mjere zaštite zgrade stare škole u Dubrovčaku Lijevom_Ugovor br. 74-0122-21_Fond solidarn.</t>
  </si>
  <si>
    <t>K120303</t>
  </si>
  <si>
    <t>Provedba mjere sanacije i obnove zgrade Muzeja u Ivanić-Gradu</t>
  </si>
  <si>
    <t>Tekući projekt</t>
  </si>
  <si>
    <t>T120301</t>
  </si>
  <si>
    <t>MI - G - EU LIFE projekt BEAVER / DABAR 09-2020 do 08 2024</t>
  </si>
  <si>
    <t>T120302</t>
  </si>
  <si>
    <t>T120303</t>
  </si>
  <si>
    <t>T120304</t>
  </si>
  <si>
    <t>Restauracije</t>
  </si>
  <si>
    <t>Plan proračuna Muzeja Ivanić-Grada za 2026. godinu</t>
  </si>
  <si>
    <t>i projekcije plana za 2027. i 2028. godinu</t>
  </si>
  <si>
    <t>PLANIRANO 2025.</t>
  </si>
  <si>
    <t>2026.</t>
  </si>
  <si>
    <t>2027.</t>
  </si>
  <si>
    <t>2028.</t>
  </si>
  <si>
    <t>NOVO</t>
  </si>
  <si>
    <t>Uređenje čuvaonice - dom u Topolju</t>
  </si>
  <si>
    <t>Uređenje potkrovlja muzeja</t>
  </si>
  <si>
    <t>Opremanje postava muzeja</t>
  </si>
  <si>
    <t>Izrada muzeoloških koncepata (Muzej, Sklonište, Kundekova)</t>
  </si>
  <si>
    <t>Atomsko sklonište - radovi</t>
  </si>
  <si>
    <t>Uređenje čuvaonice - dom u Topolju - Ministarstvo</t>
  </si>
  <si>
    <t>5.1.000</t>
  </si>
  <si>
    <t>K120304</t>
  </si>
  <si>
    <t>K120305</t>
  </si>
  <si>
    <t>Uređenje čuvaonice - dom Topolje</t>
  </si>
  <si>
    <t>Atomsko sklonište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</si>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</sst>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name val="Arial"/>
    </font>
    <font>
      <b/>
      <sz val="10"/>
      <name val="Arial"/>
    </font>
    <font>
      <b/>
      <sz val="10"/>
      <color indexed="9"/>
      <name val="Arial"/>
    </font>
    <font>
      <b/>
      <sz val="10"/>
      <color indexed="8"/>
      <name val="Arial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left"/>
    </xf>
    <xf numFmtId="20" fontId="0" fillId="0" borderId="0" xfId="0" applyNumberFormat="1" applyAlignment="1">
      <alignment horizontal="left"/>
    </xf>
    <xf numFmtId="4" fontId="2" fillId="2" borderId="1" xfId="0" applyNumberFormat="1" applyFont="1" applyFill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4" fontId="2" fillId="2" borderId="5" xfId="0" applyNumberFormat="1" applyFont="1" applyFill="1" applyBorder="1" applyAlignment="1">
      <alignment wrapText="1"/>
    </xf>
    <xf numFmtId="4" fontId="3" fillId="3" borderId="5" xfId="0" applyNumberFormat="1" applyFont="1" applyFill="1" applyBorder="1" applyAlignment="1">
      <alignment wrapText="1"/>
    </xf>
    <xf numFmtId="0" fontId="0" fillId="0" borderId="5" xfId="0" applyBorder="1" applyAlignment="1">
      <alignment wrapText="1"/>
    </xf>
    <xf numFmtId="4" fontId="0" fillId="0" borderId="6" xfId="0" applyNumberForma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4" fontId="2" fillId="2" borderId="1" xfId="0" applyNumberFormat="1" applyFont="1" applyFill="1" applyBorder="1"/>
    <xf numFmtId="4" fontId="3" fillId="4" borderId="1" xfId="0" applyNumberFormat="1" applyFont="1" applyFill="1" applyBorder="1" applyAlignment="1">
      <alignment wrapText="1"/>
    </xf>
    <xf numFmtId="4" fontId="3" fillId="4" borderId="1" xfId="0" applyNumberFormat="1" applyFont="1" applyFill="1" applyBorder="1"/>
    <xf numFmtId="4" fontId="3" fillId="5" borderId="1" xfId="0" applyNumberFormat="1" applyFont="1" applyFill="1" applyBorder="1" applyAlignment="1">
      <alignment wrapText="1"/>
    </xf>
    <xf numFmtId="4" fontId="3" fillId="5" borderId="1" xfId="0" applyNumberFormat="1" applyFont="1" applyFill="1" applyBorder="1"/>
    <xf numFmtId="4" fontId="3" fillId="6" borderId="1" xfId="0" applyNumberFormat="1" applyFont="1" applyFill="1" applyBorder="1" applyAlignment="1">
      <alignment wrapText="1"/>
    </xf>
    <xf numFmtId="4" fontId="3" fillId="6" borderId="1" xfId="0" applyNumberFormat="1" applyFont="1" applyFill="1" applyBorder="1"/>
    <xf numFmtId="4" fontId="0" fillId="0" borderId="1" xfId="0" applyNumberFormat="1" applyBorder="1"/>
    <xf numFmtId="0" fontId="0" fillId="0" borderId="1" xfId="0" applyBorder="1"/>
    <xf numFmtId="0" fontId="1" fillId="0" borderId="3" xfId="0" applyFont="1" applyBorder="1"/>
    <xf numFmtId="4" fontId="3" fillId="4" borderId="5" xfId="0" applyNumberFormat="1" applyFont="1" applyFill="1" applyBorder="1" applyAlignment="1">
      <alignment wrapText="1"/>
    </xf>
    <xf numFmtId="4" fontId="3" fillId="5" borderId="5" xfId="0" applyNumberFormat="1" applyFont="1" applyFill="1" applyBorder="1" applyAlignment="1">
      <alignment wrapText="1"/>
    </xf>
    <xf numFmtId="4" fontId="3" fillId="6" borderId="5" xfId="0" applyNumberFormat="1" applyFont="1" applyFill="1" applyBorder="1" applyAlignment="1">
      <alignment wrapText="1"/>
    </xf>
    <xf numFmtId="4" fontId="0" fillId="0" borderId="6" xfId="0" applyNumberFormat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4" fontId="3" fillId="3" borderId="1" xfId="0" applyNumberFormat="1" applyFont="1" applyFill="1" applyBorder="1"/>
    <xf numFmtId="0" fontId="1" fillId="0" borderId="2" xfId="0" applyFont="1" applyBorder="1"/>
    <xf numFmtId="4" fontId="2" fillId="2" borderId="5" xfId="0" applyNumberFormat="1" applyFont="1" applyFill="1" applyBorder="1"/>
    <xf numFmtId="4" fontId="3" fillId="3" borderId="5" xfId="0" applyNumberFormat="1" applyFont="1" applyFill="1" applyBorder="1"/>
    <xf numFmtId="0" fontId="0" fillId="0" borderId="5" xfId="0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0" xfId="0" applyFont="1"/>
    <xf numFmtId="4" fontId="6" fillId="3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/>
    <xf numFmtId="4" fontId="4" fillId="0" borderId="1" xfId="0" applyNumberFormat="1" applyFont="1" applyBorder="1" applyAlignment="1">
      <alignment wrapText="1"/>
    </xf>
    <xf numFmtId="4" fontId="4" fillId="0" borderId="6" xfId="0" applyNumberFormat="1" applyFont="1" applyBorder="1" applyAlignment="1">
      <alignment wrapText="1"/>
    </xf>
    <xf numFmtId="4" fontId="6" fillId="6" borderId="1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65826-9FBD-445D-AE6D-729D22100731}">
  <dimension ref="A1:G24"/>
  <sheetViews>
    <sheetView zoomScale="130" zoomScaleNormal="130" workbookViewId="0">
      <selection activeCell="C5" sqref="C5"/>
    </sheetView>
  </sheetViews>
  <sheetFormatPr defaultRowHeight="13.2" x14ac:dyDescent="0.25"/>
  <cols>
    <col min="1" max="1" width="10.33203125" customWidth="1"/>
    <col min="2" max="2" width="14.33203125" customWidth="1"/>
    <col min="3" max="3" width="78.44140625" customWidth="1"/>
    <col min="4" max="4" width="13.6640625" customWidth="1"/>
    <col min="5" max="5" width="14.6640625" customWidth="1"/>
    <col min="6" max="6" width="12.6640625" customWidth="1"/>
    <col min="7" max="7" width="11.6640625" bestFit="1" customWidth="1"/>
  </cols>
  <sheetData>
    <row r="1" spans="1:7" x14ac:dyDescent="0.25">
      <c r="A1" s="49" t="s">
        <v>0</v>
      </c>
      <c r="B1" s="49"/>
      <c r="C1" s="49"/>
      <c r="D1" s="1" t="s">
        <v>1</v>
      </c>
      <c r="E1" s="2"/>
    </row>
    <row r="2" spans="1:7" x14ac:dyDescent="0.25">
      <c r="A2" s="49" t="s">
        <v>2</v>
      </c>
      <c r="B2" s="49"/>
      <c r="C2" s="49"/>
      <c r="D2" s="1"/>
      <c r="E2" s="3"/>
    </row>
    <row r="3" spans="1:7" x14ac:dyDescent="0.25">
      <c r="A3" s="49" t="s">
        <v>3</v>
      </c>
      <c r="B3" s="49"/>
      <c r="C3" s="49"/>
    </row>
    <row r="4" spans="1:7" x14ac:dyDescent="0.25">
      <c r="A4" s="49" t="s">
        <v>4</v>
      </c>
      <c r="B4" s="49"/>
      <c r="C4" s="49"/>
    </row>
    <row r="5" spans="1:7" x14ac:dyDescent="0.25">
      <c r="A5" s="49" t="s">
        <v>5</v>
      </c>
      <c r="B5" s="49"/>
    </row>
    <row r="6" spans="1:7" x14ac:dyDescent="0.25">
      <c r="B6" s="48" t="s">
        <v>188</v>
      </c>
      <c r="C6" s="49"/>
      <c r="D6" s="49"/>
    </row>
    <row r="7" spans="1:7" x14ac:dyDescent="0.25">
      <c r="B7" s="48" t="s">
        <v>189</v>
      </c>
      <c r="C7" s="49"/>
      <c r="D7" s="49"/>
    </row>
    <row r="8" spans="1:7" ht="13.8" thickBot="1" x14ac:dyDescent="0.3"/>
    <row r="9" spans="1:7" ht="26.4" x14ac:dyDescent="0.25">
      <c r="A9" s="36" t="s">
        <v>6</v>
      </c>
      <c r="B9" s="27" t="s">
        <v>7</v>
      </c>
      <c r="C9" s="27" t="s">
        <v>8</v>
      </c>
      <c r="D9" s="10" t="s">
        <v>190</v>
      </c>
      <c r="E9" s="10" t="s">
        <v>191</v>
      </c>
      <c r="F9" s="10" t="s">
        <v>192</v>
      </c>
      <c r="G9" s="11" t="s">
        <v>193</v>
      </c>
    </row>
    <row r="10" spans="1:7" x14ac:dyDescent="0.25">
      <c r="A10" s="37" t="s">
        <v>2</v>
      </c>
      <c r="B10" s="18" t="s">
        <v>2</v>
      </c>
      <c r="C10" s="18" t="s">
        <v>9</v>
      </c>
      <c r="D10" s="18">
        <v>2725580</v>
      </c>
      <c r="E10" s="18">
        <f>E11+E14+E17+E20+E23</f>
        <v>2567400</v>
      </c>
      <c r="F10" s="18">
        <f t="shared" ref="F10:G10" si="0">F11+F14+F17+F20+F23</f>
        <v>1449300</v>
      </c>
      <c r="G10" s="18">
        <f t="shared" si="0"/>
        <v>1257650</v>
      </c>
    </row>
    <row r="11" spans="1:7" x14ac:dyDescent="0.25">
      <c r="A11" s="38" t="s">
        <v>10</v>
      </c>
      <c r="B11" s="35" t="s">
        <v>11</v>
      </c>
      <c r="C11" s="35" t="s">
        <v>12</v>
      </c>
      <c r="D11" s="35">
        <v>403000</v>
      </c>
      <c r="E11" s="35">
        <f>SUM(E12:E13)</f>
        <v>680300</v>
      </c>
      <c r="F11" s="35">
        <f t="shared" ref="F11:G11" si="1">SUM(F12:F13)</f>
        <v>797200</v>
      </c>
      <c r="G11" s="35">
        <f t="shared" si="1"/>
        <v>895550</v>
      </c>
    </row>
    <row r="12" spans="1:7" x14ac:dyDescent="0.25">
      <c r="A12" s="39" t="s">
        <v>13</v>
      </c>
      <c r="B12" s="26" t="s">
        <v>14</v>
      </c>
      <c r="C12" s="26" t="s">
        <v>15</v>
      </c>
      <c r="D12" s="25">
        <v>395000</v>
      </c>
      <c r="E12" s="25">
        <f>SUM('Rashodi - izvori'!E12:E46)</f>
        <v>673050</v>
      </c>
      <c r="F12" s="25">
        <f>SUM('Rashodi - izvori'!F12:F46)</f>
        <v>389200</v>
      </c>
      <c r="G12" s="25">
        <f>SUM('Rashodi - izvori'!G12:G46)</f>
        <v>638550</v>
      </c>
    </row>
    <row r="13" spans="1:7" x14ac:dyDescent="0.25">
      <c r="A13" s="39" t="s">
        <v>16</v>
      </c>
      <c r="B13" s="26" t="s">
        <v>17</v>
      </c>
      <c r="C13" s="26" t="s">
        <v>18</v>
      </c>
      <c r="D13" s="25">
        <v>8000</v>
      </c>
      <c r="E13" s="25">
        <f>SUM('Rashodi - izvori'!E47:E50)</f>
        <v>7250</v>
      </c>
      <c r="F13" s="25">
        <f>SUM('Rashodi - izvori'!F47:F50)</f>
        <v>408000</v>
      </c>
      <c r="G13" s="25">
        <f>SUM('Rashodi - izvori'!G47:G50)</f>
        <v>257000</v>
      </c>
    </row>
    <row r="14" spans="1:7" x14ac:dyDescent="0.25">
      <c r="A14" s="38" t="s">
        <v>10</v>
      </c>
      <c r="B14" s="35" t="s">
        <v>19</v>
      </c>
      <c r="C14" s="35" t="s">
        <v>20</v>
      </c>
      <c r="D14" s="35">
        <v>23400</v>
      </c>
      <c r="E14" s="35">
        <f>SUM(E15,E16)</f>
        <v>5000</v>
      </c>
      <c r="F14" s="35">
        <f t="shared" ref="F14:G14" si="2">SUM(F15,F16)</f>
        <v>20000</v>
      </c>
      <c r="G14" s="35">
        <f t="shared" si="2"/>
        <v>30000</v>
      </c>
    </row>
    <row r="15" spans="1:7" x14ac:dyDescent="0.25">
      <c r="A15" s="39" t="s">
        <v>21</v>
      </c>
      <c r="B15" s="26" t="s">
        <v>22</v>
      </c>
      <c r="C15" s="26" t="s">
        <v>23</v>
      </c>
      <c r="D15" s="25">
        <v>3000</v>
      </c>
      <c r="E15" s="25">
        <f>'Rashodi - izvori'!E51</f>
        <v>5000</v>
      </c>
      <c r="F15" s="25">
        <f>'Rashodi - izvori'!F51</f>
        <v>20000</v>
      </c>
      <c r="G15" s="25">
        <f>'Rashodi - izvori'!G51</f>
        <v>30000</v>
      </c>
    </row>
    <row r="16" spans="1:7" x14ac:dyDescent="0.25">
      <c r="A16" s="39" t="s">
        <v>24</v>
      </c>
      <c r="B16" s="26" t="s">
        <v>25</v>
      </c>
      <c r="C16" s="26" t="s">
        <v>26</v>
      </c>
      <c r="D16" s="25">
        <v>20400</v>
      </c>
      <c r="E16" s="25"/>
      <c r="F16" s="25"/>
      <c r="G16" s="31"/>
    </row>
    <row r="17" spans="1:7" x14ac:dyDescent="0.25">
      <c r="A17" s="38" t="s">
        <v>10</v>
      </c>
      <c r="B17" s="35" t="s">
        <v>27</v>
      </c>
      <c r="C17" s="35" t="s">
        <v>28</v>
      </c>
      <c r="D17" s="35">
        <v>112100</v>
      </c>
      <c r="E17" s="35">
        <f>SUM(E18,E19)</f>
        <v>132100</v>
      </c>
      <c r="F17" s="35">
        <f t="shared" ref="F17:G17" si="3">SUM(F18,F19)</f>
        <v>132100</v>
      </c>
      <c r="G17" s="35">
        <f t="shared" si="3"/>
        <v>132100</v>
      </c>
    </row>
    <row r="18" spans="1:7" x14ac:dyDescent="0.25">
      <c r="A18" s="39" t="s">
        <v>29</v>
      </c>
      <c r="B18" s="26" t="s">
        <v>30</v>
      </c>
      <c r="C18" s="26" t="s">
        <v>31</v>
      </c>
      <c r="D18" s="25">
        <v>108000</v>
      </c>
      <c r="E18" s="25">
        <f>SUM('Rashodi - izvori'!E54,'Rashodi - izvori'!E57,'Rashodi - izvori'!E59,'Rashodi - izvori'!E61)</f>
        <v>128000</v>
      </c>
      <c r="F18" s="25">
        <f>SUM('Rashodi - izvori'!F54,'Rashodi - izvori'!F57,'Rashodi - izvori'!F59,'Rashodi - izvori'!F61)</f>
        <v>128000</v>
      </c>
      <c r="G18" s="25">
        <f>SUM('Rashodi - izvori'!G54,'Rashodi - izvori'!G57,'Rashodi - izvori'!G59,'Rashodi - izvori'!G61)</f>
        <v>128000</v>
      </c>
    </row>
    <row r="19" spans="1:7" x14ac:dyDescent="0.25">
      <c r="A19" s="39" t="s">
        <v>32</v>
      </c>
      <c r="B19" s="26" t="s">
        <v>33</v>
      </c>
      <c r="C19" s="26" t="s">
        <v>34</v>
      </c>
      <c r="D19" s="25">
        <v>4100</v>
      </c>
      <c r="E19" s="25">
        <f>SUM('Rashodi - izvori'!E55,'Rashodi - izvori'!E56,'Rashodi - izvori'!E58,'Rashodi - izvori'!E60)</f>
        <v>4100</v>
      </c>
      <c r="F19" s="25">
        <f>SUM('Rashodi - izvori'!F55,'Rashodi - izvori'!F56,'Rashodi - izvori'!F58,'Rashodi - izvori'!F60)</f>
        <v>4100</v>
      </c>
      <c r="G19" s="25">
        <f>SUM('Rashodi - izvori'!G55,'Rashodi - izvori'!G56,'Rashodi - izvori'!G58,'Rashodi - izvori'!G60)</f>
        <v>4100</v>
      </c>
    </row>
    <row r="20" spans="1:7" x14ac:dyDescent="0.25">
      <c r="A20" s="38" t="s">
        <v>10</v>
      </c>
      <c r="B20" s="35" t="s">
        <v>35</v>
      </c>
      <c r="C20" s="35" t="s">
        <v>36</v>
      </c>
      <c r="D20" s="35">
        <v>2110000</v>
      </c>
      <c r="E20" s="35">
        <f>SUM(E21,E22)</f>
        <v>1700000</v>
      </c>
      <c r="F20" s="35">
        <f t="shared" ref="F20:G20" si="4">SUM(F21,F22)</f>
        <v>500000</v>
      </c>
      <c r="G20" s="35">
        <f t="shared" si="4"/>
        <v>200000</v>
      </c>
    </row>
    <row r="21" spans="1:7" x14ac:dyDescent="0.25">
      <c r="A21" s="39" t="s">
        <v>37</v>
      </c>
      <c r="B21" s="26" t="s">
        <v>38</v>
      </c>
      <c r="C21" s="26" t="s">
        <v>39</v>
      </c>
      <c r="D21" s="25">
        <v>500000</v>
      </c>
      <c r="E21" s="25">
        <f>SUM('Rashodi - izvori'!E64)</f>
        <v>500000</v>
      </c>
      <c r="F21" s="25">
        <f>SUM('Rashodi - izvori'!F64)</f>
        <v>500000</v>
      </c>
      <c r="G21" s="25">
        <f>SUM('Rashodi - izvori'!G64)</f>
        <v>200000</v>
      </c>
    </row>
    <row r="22" spans="1:7" x14ac:dyDescent="0.25">
      <c r="A22" s="39" t="s">
        <v>40</v>
      </c>
      <c r="B22" s="26" t="s">
        <v>41</v>
      </c>
      <c r="C22" s="26" t="s">
        <v>42</v>
      </c>
      <c r="D22" s="25">
        <v>1610000</v>
      </c>
      <c r="E22" s="25">
        <f>SUM('Rashodi - izvori'!E63)</f>
        <v>1200000</v>
      </c>
      <c r="F22" s="25">
        <f>SUM('Rashodi - izvori'!F63)</f>
        <v>0</v>
      </c>
      <c r="G22" s="25">
        <f>SUM('Rashodi - izvori'!G63)</f>
        <v>0</v>
      </c>
    </row>
    <row r="23" spans="1:7" x14ac:dyDescent="0.25">
      <c r="A23" s="38" t="s">
        <v>10</v>
      </c>
      <c r="B23" s="44" t="s">
        <v>201</v>
      </c>
      <c r="C23" s="35" t="s">
        <v>43</v>
      </c>
      <c r="D23" s="35">
        <v>77080</v>
      </c>
      <c r="E23" s="35">
        <f>SUM(E24:E24)</f>
        <v>50000</v>
      </c>
      <c r="F23" s="35">
        <f t="shared" ref="F23:G23" si="5">SUM(F24:F24)</f>
        <v>0</v>
      </c>
      <c r="G23" s="35">
        <f t="shared" si="5"/>
        <v>0</v>
      </c>
    </row>
    <row r="24" spans="1:7" x14ac:dyDescent="0.25">
      <c r="A24" s="39" t="s">
        <v>44</v>
      </c>
      <c r="B24" s="26" t="s">
        <v>45</v>
      </c>
      <c r="C24" s="26" t="s">
        <v>46</v>
      </c>
      <c r="D24" s="25">
        <v>50000</v>
      </c>
      <c r="E24" s="25">
        <f>'Rashodi - izvori'!E66</f>
        <v>50000</v>
      </c>
      <c r="F24" s="25">
        <f>'Rashodi - izvori'!F66</f>
        <v>0</v>
      </c>
      <c r="G24" s="25">
        <f>'Rashodi - izvori'!G66</f>
        <v>0</v>
      </c>
    </row>
  </sheetData>
  <mergeCells count="7">
    <mergeCell ref="B7:D7"/>
    <mergeCell ref="A1:C1"/>
    <mergeCell ref="A2:C2"/>
    <mergeCell ref="A3:C3"/>
    <mergeCell ref="A4:C4"/>
    <mergeCell ref="A5:B5"/>
    <mergeCell ref="B6:D6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CD423-84C3-4E61-9F68-A5F0751B8ABB}">
  <dimension ref="A1:G66"/>
  <sheetViews>
    <sheetView topLeftCell="A4" zoomScale="145" zoomScaleNormal="145" workbookViewId="0">
      <selection activeCell="C21" sqref="C21"/>
    </sheetView>
  </sheetViews>
  <sheetFormatPr defaultRowHeight="13.2" x14ac:dyDescent="0.25"/>
  <cols>
    <col min="1" max="1" width="10.33203125" customWidth="1"/>
    <col min="2" max="2" width="8.5546875" customWidth="1"/>
    <col min="3" max="3" width="48.88671875" customWidth="1"/>
    <col min="4" max="4" width="12.88671875" customWidth="1"/>
    <col min="5" max="5" width="14.6640625" customWidth="1"/>
    <col min="6" max="6" width="12.6640625" customWidth="1"/>
    <col min="7" max="7" width="14.109375" customWidth="1"/>
  </cols>
  <sheetData>
    <row r="1" spans="1:7" x14ac:dyDescent="0.25">
      <c r="A1" s="49" t="s">
        <v>0</v>
      </c>
      <c r="B1" s="49"/>
      <c r="C1" s="49"/>
      <c r="D1" s="1"/>
      <c r="E1" s="2"/>
    </row>
    <row r="2" spans="1:7" x14ac:dyDescent="0.25">
      <c r="A2" s="49" t="s">
        <v>2</v>
      </c>
      <c r="B2" s="49"/>
      <c r="C2" s="49"/>
      <c r="D2" s="1"/>
      <c r="E2" s="3"/>
    </row>
    <row r="3" spans="1:7" x14ac:dyDescent="0.25">
      <c r="A3" s="49" t="s">
        <v>3</v>
      </c>
      <c r="B3" s="49"/>
      <c r="C3" s="49"/>
    </row>
    <row r="4" spans="1:7" x14ac:dyDescent="0.25">
      <c r="A4" s="49" t="s">
        <v>4</v>
      </c>
      <c r="B4" s="49"/>
      <c r="C4" s="49"/>
    </row>
    <row r="5" spans="1:7" x14ac:dyDescent="0.25">
      <c r="A5" s="49" t="s">
        <v>5</v>
      </c>
      <c r="B5" s="49"/>
    </row>
    <row r="6" spans="1:7" x14ac:dyDescent="0.25">
      <c r="B6" s="48" t="s">
        <v>188</v>
      </c>
      <c r="C6" s="49"/>
      <c r="D6" s="49"/>
    </row>
    <row r="7" spans="1:7" x14ac:dyDescent="0.25">
      <c r="B7" s="48" t="s">
        <v>189</v>
      </c>
      <c r="C7" s="49"/>
      <c r="D7" s="49"/>
    </row>
    <row r="8" spans="1:7" ht="13.8" thickBot="1" x14ac:dyDescent="0.3"/>
    <row r="9" spans="1:7" ht="26.4" x14ac:dyDescent="0.25">
      <c r="A9" s="8" t="s">
        <v>6</v>
      </c>
      <c r="B9" s="9" t="s">
        <v>7</v>
      </c>
      <c r="C9" s="9" t="s">
        <v>47</v>
      </c>
      <c r="D9" s="10" t="s">
        <v>190</v>
      </c>
      <c r="E9" s="10" t="s">
        <v>191</v>
      </c>
      <c r="F9" s="10" t="s">
        <v>192</v>
      </c>
      <c r="G9" s="11" t="s">
        <v>193</v>
      </c>
    </row>
    <row r="10" spans="1:7" x14ac:dyDescent="0.25">
      <c r="A10" s="12" t="s">
        <v>2</v>
      </c>
      <c r="B10" s="4" t="s">
        <v>2</v>
      </c>
      <c r="C10" s="4" t="s">
        <v>48</v>
      </c>
      <c r="D10" s="4">
        <v>2725580</v>
      </c>
      <c r="E10" s="4">
        <f>E11+E51+E53+E62+E65</f>
        <v>2567400</v>
      </c>
      <c r="F10" s="4">
        <f>F11+F51+F53+F62+F65</f>
        <v>1449300</v>
      </c>
      <c r="G10" s="4">
        <f>G11+G51+G53+G62+G65</f>
        <v>1257650</v>
      </c>
    </row>
    <row r="11" spans="1:7" x14ac:dyDescent="0.25">
      <c r="A11" s="13" t="s">
        <v>10</v>
      </c>
      <c r="B11" s="5" t="s">
        <v>11</v>
      </c>
      <c r="C11" s="5" t="s">
        <v>12</v>
      </c>
      <c r="D11" s="5">
        <v>403000</v>
      </c>
      <c r="E11" s="5">
        <f>SUM(E12:E50)</f>
        <v>680300</v>
      </c>
      <c r="F11" s="5">
        <f>SUM(F12:F50)</f>
        <v>797200</v>
      </c>
      <c r="G11" s="5">
        <f>SUM(G12:G50)</f>
        <v>895550</v>
      </c>
    </row>
    <row r="12" spans="1:7" x14ac:dyDescent="0.25">
      <c r="A12" s="14" t="s">
        <v>49</v>
      </c>
      <c r="B12" s="6" t="s">
        <v>50</v>
      </c>
      <c r="C12" s="6" t="s">
        <v>51</v>
      </c>
      <c r="D12" s="7">
        <v>150000</v>
      </c>
      <c r="E12" s="45">
        <v>150000</v>
      </c>
      <c r="F12" s="45">
        <v>170000</v>
      </c>
      <c r="G12" s="46">
        <v>200000</v>
      </c>
    </row>
    <row r="13" spans="1:7" x14ac:dyDescent="0.25">
      <c r="A13" s="14" t="s">
        <v>52</v>
      </c>
      <c r="B13" s="6" t="s">
        <v>53</v>
      </c>
      <c r="C13" s="6" t="s">
        <v>54</v>
      </c>
      <c r="D13" s="7">
        <v>6000</v>
      </c>
      <c r="E13" s="45">
        <v>6000</v>
      </c>
      <c r="F13" s="45">
        <v>8000</v>
      </c>
      <c r="G13" s="46">
        <v>10000</v>
      </c>
    </row>
    <row r="14" spans="1:7" x14ac:dyDescent="0.25">
      <c r="A14" s="14" t="s">
        <v>55</v>
      </c>
      <c r="B14" s="6" t="s">
        <v>53</v>
      </c>
      <c r="C14" s="6" t="s">
        <v>56</v>
      </c>
      <c r="D14" s="7">
        <v>3000</v>
      </c>
      <c r="E14" s="45">
        <v>4800</v>
      </c>
      <c r="F14" s="45">
        <v>4800</v>
      </c>
      <c r="G14" s="46">
        <v>4800</v>
      </c>
    </row>
    <row r="15" spans="1:7" x14ac:dyDescent="0.25">
      <c r="A15" s="14" t="s">
        <v>57</v>
      </c>
      <c r="B15" s="6" t="s">
        <v>58</v>
      </c>
      <c r="C15" s="6" t="s">
        <v>59</v>
      </c>
      <c r="D15" s="7">
        <v>18000</v>
      </c>
      <c r="E15" s="45">
        <v>25000</v>
      </c>
      <c r="F15" s="45">
        <v>27500</v>
      </c>
      <c r="G15" s="46">
        <v>30000</v>
      </c>
    </row>
    <row r="16" spans="1:7" x14ac:dyDescent="0.25">
      <c r="A16" s="14" t="s">
        <v>60</v>
      </c>
      <c r="B16" s="6" t="s">
        <v>61</v>
      </c>
      <c r="C16" s="6" t="s">
        <v>62</v>
      </c>
      <c r="D16" s="7">
        <v>2000</v>
      </c>
      <c r="E16" s="45">
        <v>2000</v>
      </c>
      <c r="F16" s="45">
        <v>2000</v>
      </c>
      <c r="G16" s="46">
        <v>2000</v>
      </c>
    </row>
    <row r="17" spans="1:7" x14ac:dyDescent="0.25">
      <c r="A17" s="14" t="s">
        <v>63</v>
      </c>
      <c r="B17" s="6" t="s">
        <v>64</v>
      </c>
      <c r="C17" s="6" t="s">
        <v>65</v>
      </c>
      <c r="D17" s="7">
        <v>4200</v>
      </c>
      <c r="E17" s="45">
        <v>4200</v>
      </c>
      <c r="F17" s="45">
        <v>4200</v>
      </c>
      <c r="G17" s="46">
        <v>4200</v>
      </c>
    </row>
    <row r="18" spans="1:7" x14ac:dyDescent="0.25">
      <c r="A18" s="14" t="s">
        <v>66</v>
      </c>
      <c r="B18" s="6" t="s">
        <v>67</v>
      </c>
      <c r="C18" s="6" t="s">
        <v>68</v>
      </c>
      <c r="D18" s="7">
        <v>1000</v>
      </c>
      <c r="E18" s="45">
        <v>1000</v>
      </c>
      <c r="F18" s="45">
        <v>1000</v>
      </c>
      <c r="G18" s="46">
        <v>1000</v>
      </c>
    </row>
    <row r="19" spans="1:7" x14ac:dyDescent="0.25">
      <c r="A19" s="14" t="s">
        <v>69</v>
      </c>
      <c r="B19" s="6" t="s">
        <v>70</v>
      </c>
      <c r="C19" s="6" t="s">
        <v>71</v>
      </c>
      <c r="D19" s="7">
        <v>1500</v>
      </c>
      <c r="E19" s="45">
        <v>1500</v>
      </c>
      <c r="F19" s="45">
        <v>1500</v>
      </c>
      <c r="G19" s="45">
        <v>1500</v>
      </c>
    </row>
    <row r="20" spans="1:7" x14ac:dyDescent="0.25">
      <c r="A20" s="14" t="s">
        <v>72</v>
      </c>
      <c r="B20" s="6" t="s">
        <v>73</v>
      </c>
      <c r="C20" s="6" t="s">
        <v>74</v>
      </c>
      <c r="D20" s="7">
        <v>1000</v>
      </c>
      <c r="E20" s="45">
        <v>1000</v>
      </c>
      <c r="F20" s="45">
        <v>1000</v>
      </c>
      <c r="G20" s="45">
        <v>1000</v>
      </c>
    </row>
    <row r="21" spans="1:7" x14ac:dyDescent="0.25">
      <c r="A21" s="14" t="s">
        <v>75</v>
      </c>
      <c r="B21" s="6" t="s">
        <v>76</v>
      </c>
      <c r="C21" s="6" t="s">
        <v>77</v>
      </c>
      <c r="D21" s="7">
        <v>1500</v>
      </c>
      <c r="E21" s="45">
        <v>2000</v>
      </c>
      <c r="F21" s="45">
        <v>2000</v>
      </c>
      <c r="G21" s="45">
        <v>2000</v>
      </c>
    </row>
    <row r="22" spans="1:7" x14ac:dyDescent="0.25">
      <c r="A22" s="14" t="s">
        <v>78</v>
      </c>
      <c r="B22" s="6" t="s">
        <v>79</v>
      </c>
      <c r="C22" s="6" t="s">
        <v>80</v>
      </c>
      <c r="D22" s="7">
        <v>400</v>
      </c>
      <c r="E22" s="45">
        <v>400</v>
      </c>
      <c r="F22" s="45">
        <v>400</v>
      </c>
      <c r="G22" s="45">
        <v>400</v>
      </c>
    </row>
    <row r="23" spans="1:7" x14ac:dyDescent="0.25">
      <c r="A23" s="14" t="s">
        <v>81</v>
      </c>
      <c r="B23" s="6" t="s">
        <v>82</v>
      </c>
      <c r="C23" s="6" t="s">
        <v>83</v>
      </c>
      <c r="D23" s="7">
        <v>25000</v>
      </c>
      <c r="E23" s="45">
        <v>5000</v>
      </c>
      <c r="F23" s="45">
        <v>20000</v>
      </c>
      <c r="G23" s="46">
        <v>25000</v>
      </c>
    </row>
    <row r="24" spans="1:7" x14ac:dyDescent="0.25">
      <c r="A24" s="14" t="s">
        <v>84</v>
      </c>
      <c r="B24" s="6" t="s">
        <v>82</v>
      </c>
      <c r="C24" s="6" t="s">
        <v>85</v>
      </c>
      <c r="D24" s="7">
        <v>5000</v>
      </c>
      <c r="E24" s="45">
        <v>0</v>
      </c>
      <c r="F24" s="45">
        <v>5000</v>
      </c>
      <c r="G24" s="46">
        <v>5000</v>
      </c>
    </row>
    <row r="25" spans="1:7" x14ac:dyDescent="0.25">
      <c r="A25" s="40" t="s">
        <v>194</v>
      </c>
      <c r="B25" s="40">
        <v>3232</v>
      </c>
      <c r="C25" s="40" t="s">
        <v>195</v>
      </c>
      <c r="D25" s="7">
        <v>0</v>
      </c>
      <c r="E25" s="45">
        <v>20000</v>
      </c>
      <c r="F25" s="45">
        <v>57000</v>
      </c>
      <c r="G25" s="46">
        <v>20000</v>
      </c>
    </row>
    <row r="26" spans="1:7" x14ac:dyDescent="0.25">
      <c r="A26" s="40" t="s">
        <v>194</v>
      </c>
      <c r="B26" s="40">
        <v>3232</v>
      </c>
      <c r="C26" s="40" t="s">
        <v>199</v>
      </c>
      <c r="D26" s="7"/>
      <c r="E26" s="45"/>
      <c r="F26" s="45"/>
      <c r="G26" s="46">
        <v>150000</v>
      </c>
    </row>
    <row r="27" spans="1:7" x14ac:dyDescent="0.25">
      <c r="A27" s="40" t="s">
        <v>194</v>
      </c>
      <c r="B27" s="40">
        <v>3232</v>
      </c>
      <c r="C27" s="40" t="s">
        <v>196</v>
      </c>
      <c r="D27" s="7">
        <v>0</v>
      </c>
      <c r="E27" s="45">
        <v>350000</v>
      </c>
      <c r="F27" s="45">
        <v>0</v>
      </c>
      <c r="G27" s="46">
        <v>0</v>
      </c>
    </row>
    <row r="28" spans="1:7" x14ac:dyDescent="0.25">
      <c r="A28" s="14" t="s">
        <v>86</v>
      </c>
      <c r="B28" s="6" t="s">
        <v>87</v>
      </c>
      <c r="C28" s="6" t="s">
        <v>88</v>
      </c>
      <c r="D28" s="7">
        <v>7500</v>
      </c>
      <c r="E28" s="45">
        <v>7500</v>
      </c>
      <c r="F28" s="45">
        <v>7500</v>
      </c>
      <c r="G28" s="46">
        <v>7500</v>
      </c>
    </row>
    <row r="29" spans="1:7" x14ac:dyDescent="0.25">
      <c r="A29" s="14" t="s">
        <v>89</v>
      </c>
      <c r="B29" s="6" t="s">
        <v>90</v>
      </c>
      <c r="C29" s="6" t="s">
        <v>91</v>
      </c>
      <c r="D29" s="7">
        <v>2500</v>
      </c>
      <c r="E29" s="45">
        <v>2500</v>
      </c>
      <c r="F29" s="45">
        <v>2500</v>
      </c>
      <c r="G29" s="46">
        <v>2500</v>
      </c>
    </row>
    <row r="30" spans="1:7" x14ac:dyDescent="0.25">
      <c r="A30" s="14" t="s">
        <v>92</v>
      </c>
      <c r="B30" s="6" t="s">
        <v>93</v>
      </c>
      <c r="C30" s="6" t="s">
        <v>94</v>
      </c>
      <c r="D30" s="7">
        <v>8800</v>
      </c>
      <c r="E30" s="45">
        <v>8800</v>
      </c>
      <c r="F30" s="45">
        <v>8800</v>
      </c>
      <c r="G30" s="46">
        <v>8800</v>
      </c>
    </row>
    <row r="31" spans="1:7" x14ac:dyDescent="0.25">
      <c r="A31" s="14" t="s">
        <v>95</v>
      </c>
      <c r="B31" s="6" t="s">
        <v>96</v>
      </c>
      <c r="C31" s="6" t="s">
        <v>97</v>
      </c>
      <c r="D31" s="7">
        <v>10000</v>
      </c>
      <c r="E31" s="45">
        <v>0</v>
      </c>
      <c r="F31" s="45">
        <v>0</v>
      </c>
      <c r="G31" s="46">
        <v>0</v>
      </c>
    </row>
    <row r="32" spans="1:7" x14ac:dyDescent="0.25">
      <c r="A32" s="14" t="s">
        <v>98</v>
      </c>
      <c r="B32" s="6" t="s">
        <v>96</v>
      </c>
      <c r="C32" s="6" t="s">
        <v>99</v>
      </c>
      <c r="D32" s="7">
        <v>21500</v>
      </c>
      <c r="E32" s="45">
        <v>5000</v>
      </c>
      <c r="F32" s="45">
        <v>5000</v>
      </c>
      <c r="G32" s="46">
        <v>5000</v>
      </c>
    </row>
    <row r="33" spans="1:7" x14ac:dyDescent="0.25">
      <c r="A33" s="14" t="s">
        <v>100</v>
      </c>
      <c r="B33" s="6" t="s">
        <v>101</v>
      </c>
      <c r="C33" s="6" t="s">
        <v>102</v>
      </c>
      <c r="D33" s="7">
        <v>4500</v>
      </c>
      <c r="E33" s="45">
        <v>4800</v>
      </c>
      <c r="F33" s="45">
        <v>4800</v>
      </c>
      <c r="G33" s="46">
        <v>4800</v>
      </c>
    </row>
    <row r="34" spans="1:7" ht="26.4" x14ac:dyDescent="0.25">
      <c r="A34" s="14" t="s">
        <v>103</v>
      </c>
      <c r="B34" s="6" t="s">
        <v>101</v>
      </c>
      <c r="C34" s="41" t="s">
        <v>198</v>
      </c>
      <c r="D34" s="7">
        <v>35000</v>
      </c>
      <c r="E34" s="45">
        <v>35000</v>
      </c>
      <c r="F34" s="45">
        <v>18000</v>
      </c>
      <c r="G34" s="46">
        <v>95000</v>
      </c>
    </row>
    <row r="35" spans="1:7" x14ac:dyDescent="0.25">
      <c r="A35" s="14" t="s">
        <v>105</v>
      </c>
      <c r="B35" s="6" t="s">
        <v>106</v>
      </c>
      <c r="C35" s="6" t="s">
        <v>107</v>
      </c>
      <c r="D35" s="7">
        <v>3200</v>
      </c>
      <c r="E35" s="45">
        <v>3200</v>
      </c>
      <c r="F35" s="45">
        <v>3200</v>
      </c>
      <c r="G35" s="46">
        <v>3200</v>
      </c>
    </row>
    <row r="36" spans="1:7" x14ac:dyDescent="0.25">
      <c r="A36" s="14" t="s">
        <v>108</v>
      </c>
      <c r="B36" s="6" t="s">
        <v>109</v>
      </c>
      <c r="C36" s="6" t="s">
        <v>110</v>
      </c>
      <c r="D36" s="7">
        <v>30000</v>
      </c>
      <c r="E36" s="45">
        <v>0</v>
      </c>
      <c r="F36" s="45">
        <v>0</v>
      </c>
      <c r="G36" s="46">
        <v>0</v>
      </c>
    </row>
    <row r="37" spans="1:7" x14ac:dyDescent="0.25">
      <c r="A37" s="14" t="s">
        <v>111</v>
      </c>
      <c r="B37" s="6" t="s">
        <v>109</v>
      </c>
      <c r="C37" s="6" t="s">
        <v>112</v>
      </c>
      <c r="D37" s="7">
        <v>10000</v>
      </c>
      <c r="E37" s="45">
        <v>5000</v>
      </c>
      <c r="F37" s="45">
        <v>10000</v>
      </c>
      <c r="G37" s="46">
        <v>10000</v>
      </c>
    </row>
    <row r="38" spans="1:7" x14ac:dyDescent="0.25">
      <c r="A38" s="14" t="s">
        <v>113</v>
      </c>
      <c r="B38" s="6" t="s">
        <v>114</v>
      </c>
      <c r="C38" s="6" t="s">
        <v>115</v>
      </c>
      <c r="D38" s="7">
        <v>500</v>
      </c>
      <c r="E38" s="45">
        <v>500</v>
      </c>
      <c r="F38" s="45">
        <v>500</v>
      </c>
      <c r="G38" s="46">
        <v>500</v>
      </c>
    </row>
    <row r="39" spans="1:7" x14ac:dyDescent="0.25">
      <c r="A39" s="14" t="s">
        <v>116</v>
      </c>
      <c r="B39" s="6" t="s">
        <v>117</v>
      </c>
      <c r="C39" s="6" t="s">
        <v>118</v>
      </c>
      <c r="D39" s="7">
        <v>1000</v>
      </c>
      <c r="E39" s="45">
        <v>1000</v>
      </c>
      <c r="F39" s="45">
        <v>1000</v>
      </c>
      <c r="G39" s="46">
        <v>1000</v>
      </c>
    </row>
    <row r="40" spans="1:7" x14ac:dyDescent="0.25">
      <c r="A40" s="14" t="s">
        <v>119</v>
      </c>
      <c r="B40" s="6" t="s">
        <v>120</v>
      </c>
      <c r="C40" s="6" t="s">
        <v>121</v>
      </c>
      <c r="D40" s="7">
        <v>2000</v>
      </c>
      <c r="E40" s="45">
        <v>2000</v>
      </c>
      <c r="F40" s="45">
        <v>2000</v>
      </c>
      <c r="G40" s="46">
        <v>2000</v>
      </c>
    </row>
    <row r="41" spans="1:7" x14ac:dyDescent="0.25">
      <c r="A41" s="14" t="s">
        <v>122</v>
      </c>
      <c r="B41" s="6" t="s">
        <v>120</v>
      </c>
      <c r="C41" s="6" t="s">
        <v>123</v>
      </c>
      <c r="D41" s="7">
        <v>20000</v>
      </c>
      <c r="E41" s="45">
        <v>0</v>
      </c>
      <c r="F41" s="45">
        <v>0</v>
      </c>
      <c r="G41" s="46">
        <v>0</v>
      </c>
    </row>
    <row r="42" spans="1:7" x14ac:dyDescent="0.25">
      <c r="A42" s="14" t="s">
        <v>124</v>
      </c>
      <c r="B42" s="6" t="s">
        <v>120</v>
      </c>
      <c r="C42" s="6" t="s">
        <v>125</v>
      </c>
      <c r="D42" s="7">
        <v>5500</v>
      </c>
      <c r="E42" s="45">
        <v>5500</v>
      </c>
      <c r="F42" s="45">
        <v>5500</v>
      </c>
      <c r="G42" s="46">
        <v>15000</v>
      </c>
    </row>
    <row r="43" spans="1:7" x14ac:dyDescent="0.25">
      <c r="A43" s="14" t="s">
        <v>126</v>
      </c>
      <c r="B43" s="6" t="s">
        <v>120</v>
      </c>
      <c r="C43" s="6" t="s">
        <v>127</v>
      </c>
      <c r="D43" s="7">
        <v>1400</v>
      </c>
      <c r="E43" s="45">
        <v>3000</v>
      </c>
      <c r="F43" s="45">
        <v>3000</v>
      </c>
      <c r="G43" s="46">
        <v>5000</v>
      </c>
    </row>
    <row r="44" spans="1:7" x14ac:dyDescent="0.25">
      <c r="A44" s="14" t="s">
        <v>128</v>
      </c>
      <c r="B44" s="6" t="s">
        <v>120</v>
      </c>
      <c r="C44" s="6" t="s">
        <v>129</v>
      </c>
      <c r="D44" s="7">
        <v>5000</v>
      </c>
      <c r="E44" s="45">
        <v>5000</v>
      </c>
      <c r="F44" s="45">
        <v>5000</v>
      </c>
      <c r="G44" s="46">
        <v>10000</v>
      </c>
    </row>
    <row r="45" spans="1:7" x14ac:dyDescent="0.25">
      <c r="A45" s="14" t="s">
        <v>130</v>
      </c>
      <c r="B45" s="6" t="s">
        <v>120</v>
      </c>
      <c r="C45" s="6" t="s">
        <v>131</v>
      </c>
      <c r="D45" s="7">
        <v>6650</v>
      </c>
      <c r="E45" s="45">
        <v>10000</v>
      </c>
      <c r="F45" s="45">
        <v>6650</v>
      </c>
      <c r="G45" s="46">
        <v>10000</v>
      </c>
    </row>
    <row r="46" spans="1:7" x14ac:dyDescent="0.25">
      <c r="A46" s="14" t="s">
        <v>132</v>
      </c>
      <c r="B46" s="6" t="s">
        <v>133</v>
      </c>
      <c r="C46" s="6" t="s">
        <v>134</v>
      </c>
      <c r="D46" s="7">
        <v>1350</v>
      </c>
      <c r="E46" s="45">
        <v>1350</v>
      </c>
      <c r="F46" s="45">
        <v>1350</v>
      </c>
      <c r="G46" s="45">
        <v>1350</v>
      </c>
    </row>
    <row r="47" spans="1:7" x14ac:dyDescent="0.25">
      <c r="A47" s="14" t="s">
        <v>135</v>
      </c>
      <c r="B47" s="6" t="s">
        <v>136</v>
      </c>
      <c r="C47" s="6" t="s">
        <v>137</v>
      </c>
      <c r="D47" s="7">
        <v>1000</v>
      </c>
      <c r="E47" s="45">
        <v>1000</v>
      </c>
      <c r="F47" s="45">
        <v>1000</v>
      </c>
      <c r="G47" s="46">
        <v>50000</v>
      </c>
    </row>
    <row r="48" spans="1:7" x14ac:dyDescent="0.25">
      <c r="A48" s="14" t="s">
        <v>138</v>
      </c>
      <c r="B48" s="6" t="s">
        <v>136</v>
      </c>
      <c r="C48" s="6" t="s">
        <v>139</v>
      </c>
      <c r="D48" s="7">
        <v>2000</v>
      </c>
      <c r="E48" s="45">
        <v>2000</v>
      </c>
      <c r="F48" s="45">
        <v>2000</v>
      </c>
      <c r="G48" s="46">
        <v>2000</v>
      </c>
    </row>
    <row r="49" spans="1:7" x14ac:dyDescent="0.25">
      <c r="A49" s="14" t="s">
        <v>140</v>
      </c>
      <c r="B49" s="6" t="s">
        <v>141</v>
      </c>
      <c r="C49" s="6" t="s">
        <v>142</v>
      </c>
      <c r="D49" s="7">
        <v>5000</v>
      </c>
      <c r="E49" s="45">
        <v>4250</v>
      </c>
      <c r="F49" s="45">
        <v>5000</v>
      </c>
      <c r="G49" s="46">
        <v>5000</v>
      </c>
    </row>
    <row r="50" spans="1:7" x14ac:dyDescent="0.25">
      <c r="A50" s="40" t="s">
        <v>194</v>
      </c>
      <c r="B50" s="40">
        <v>4243</v>
      </c>
      <c r="C50" s="40" t="s">
        <v>197</v>
      </c>
      <c r="D50" s="7">
        <v>0</v>
      </c>
      <c r="E50" s="45">
        <v>0</v>
      </c>
      <c r="F50" s="45">
        <v>400000</v>
      </c>
      <c r="G50" s="46">
        <v>200000</v>
      </c>
    </row>
    <row r="51" spans="1:7" x14ac:dyDescent="0.25">
      <c r="A51" s="13" t="s">
        <v>10</v>
      </c>
      <c r="B51" s="5" t="s">
        <v>19</v>
      </c>
      <c r="C51" s="5" t="s">
        <v>20</v>
      </c>
      <c r="D51" s="5">
        <v>23400</v>
      </c>
      <c r="E51" s="5">
        <f>SUM(E52:E52)</f>
        <v>5000</v>
      </c>
      <c r="F51" s="5">
        <f>SUM(F52:F52)</f>
        <v>20000</v>
      </c>
      <c r="G51" s="5">
        <f>SUM(G52:G52)</f>
        <v>30000</v>
      </c>
    </row>
    <row r="52" spans="1:7" x14ac:dyDescent="0.25">
      <c r="A52" s="14" t="s">
        <v>143</v>
      </c>
      <c r="B52" s="6" t="s">
        <v>101</v>
      </c>
      <c r="C52" s="6" t="s">
        <v>144</v>
      </c>
      <c r="D52" s="7">
        <v>23400</v>
      </c>
      <c r="E52" s="7">
        <v>5000</v>
      </c>
      <c r="F52" s="7">
        <v>20000</v>
      </c>
      <c r="G52" s="15">
        <v>30000</v>
      </c>
    </row>
    <row r="53" spans="1:7" x14ac:dyDescent="0.25">
      <c r="A53" s="13" t="s">
        <v>10</v>
      </c>
      <c r="B53" s="5" t="s">
        <v>27</v>
      </c>
      <c r="C53" s="5" t="s">
        <v>28</v>
      </c>
      <c r="D53" s="5">
        <v>112100</v>
      </c>
      <c r="E53" s="5">
        <f>SUM(E54:E61)</f>
        <v>132100</v>
      </c>
      <c r="F53" s="5">
        <f t="shared" ref="F53:G53" si="0">SUM(F54:F61)</f>
        <v>132100</v>
      </c>
      <c r="G53" s="5">
        <f t="shared" si="0"/>
        <v>132100</v>
      </c>
    </row>
    <row r="54" spans="1:7" x14ac:dyDescent="0.25">
      <c r="A54" s="40" t="s">
        <v>194</v>
      </c>
      <c r="B54" s="42">
        <v>3232</v>
      </c>
      <c r="C54" s="40" t="s">
        <v>200</v>
      </c>
      <c r="D54" s="7"/>
      <c r="E54" s="7">
        <v>20000</v>
      </c>
      <c r="F54" s="7">
        <v>20000</v>
      </c>
      <c r="G54" s="15">
        <v>20000</v>
      </c>
    </row>
    <row r="55" spans="1:7" x14ac:dyDescent="0.25">
      <c r="A55" s="14" t="s">
        <v>145</v>
      </c>
      <c r="B55" s="6" t="s">
        <v>109</v>
      </c>
      <c r="C55" s="6" t="s">
        <v>146</v>
      </c>
      <c r="D55" s="7">
        <v>900</v>
      </c>
      <c r="E55" s="7">
        <v>900</v>
      </c>
      <c r="F55" s="7">
        <v>900</v>
      </c>
      <c r="G55" s="15">
        <v>900</v>
      </c>
    </row>
    <row r="56" spans="1:7" x14ac:dyDescent="0.25">
      <c r="A56" s="14" t="s">
        <v>147</v>
      </c>
      <c r="B56" s="6" t="s">
        <v>120</v>
      </c>
      <c r="C56" s="6" t="s">
        <v>148</v>
      </c>
      <c r="D56" s="7">
        <v>1200</v>
      </c>
      <c r="E56" s="7">
        <v>1200</v>
      </c>
      <c r="F56" s="7">
        <v>1200</v>
      </c>
      <c r="G56" s="15">
        <v>1200</v>
      </c>
    </row>
    <row r="57" spans="1:7" x14ac:dyDescent="0.25">
      <c r="A57" s="14" t="s">
        <v>149</v>
      </c>
      <c r="B57" s="6" t="s">
        <v>120</v>
      </c>
      <c r="C57" s="6" t="s">
        <v>150</v>
      </c>
      <c r="D57" s="7">
        <v>5000</v>
      </c>
      <c r="E57" s="7">
        <v>5000</v>
      </c>
      <c r="F57" s="7">
        <v>5000</v>
      </c>
      <c r="G57" s="15">
        <v>5000</v>
      </c>
    </row>
    <row r="58" spans="1:7" x14ac:dyDescent="0.25">
      <c r="A58" s="14" t="s">
        <v>151</v>
      </c>
      <c r="B58" s="6" t="s">
        <v>120</v>
      </c>
      <c r="C58" s="6" t="s">
        <v>152</v>
      </c>
      <c r="D58" s="7">
        <v>1000</v>
      </c>
      <c r="E58" s="7">
        <v>1000</v>
      </c>
      <c r="F58" s="7">
        <v>1000</v>
      </c>
      <c r="G58" s="15">
        <v>1000</v>
      </c>
    </row>
    <row r="59" spans="1:7" x14ac:dyDescent="0.25">
      <c r="A59" s="14" t="s">
        <v>153</v>
      </c>
      <c r="B59" s="6" t="s">
        <v>120</v>
      </c>
      <c r="C59" s="6" t="s">
        <v>154</v>
      </c>
      <c r="D59" s="7">
        <v>3000</v>
      </c>
      <c r="E59" s="7">
        <v>3000</v>
      </c>
      <c r="F59" s="7">
        <v>3000</v>
      </c>
      <c r="G59" s="15">
        <v>3000</v>
      </c>
    </row>
    <row r="60" spans="1:7" x14ac:dyDescent="0.25">
      <c r="A60" s="14" t="s">
        <v>155</v>
      </c>
      <c r="B60" s="6" t="s">
        <v>120</v>
      </c>
      <c r="C60" s="6" t="s">
        <v>156</v>
      </c>
      <c r="D60" s="7">
        <v>1000</v>
      </c>
      <c r="E60" s="7">
        <v>1000</v>
      </c>
      <c r="F60" s="7">
        <v>1000</v>
      </c>
      <c r="G60" s="15">
        <v>1000</v>
      </c>
    </row>
    <row r="61" spans="1:7" x14ac:dyDescent="0.25">
      <c r="A61" s="14" t="s">
        <v>157</v>
      </c>
      <c r="B61" s="6" t="s">
        <v>158</v>
      </c>
      <c r="C61" s="6" t="s">
        <v>159</v>
      </c>
      <c r="D61" s="7"/>
      <c r="E61" s="7">
        <v>100000</v>
      </c>
      <c r="F61" s="7">
        <v>100000</v>
      </c>
      <c r="G61" s="15">
        <v>100000</v>
      </c>
    </row>
    <row r="62" spans="1:7" x14ac:dyDescent="0.25">
      <c r="A62" s="13" t="s">
        <v>10</v>
      </c>
      <c r="B62" s="5" t="s">
        <v>35</v>
      </c>
      <c r="C62" s="5" t="s">
        <v>36</v>
      </c>
      <c r="D62" s="5">
        <v>2110000</v>
      </c>
      <c r="E62" s="5">
        <f>SUM(E63:E64)</f>
        <v>1700000</v>
      </c>
      <c r="F62" s="5">
        <f>SUM(F63:F64)</f>
        <v>500000</v>
      </c>
      <c r="G62" s="5">
        <f>SUM(G63:G64)</f>
        <v>200000</v>
      </c>
    </row>
    <row r="63" spans="1:7" ht="26.4" x14ac:dyDescent="0.25">
      <c r="A63" s="14" t="s">
        <v>160</v>
      </c>
      <c r="B63" s="6" t="s">
        <v>82</v>
      </c>
      <c r="C63" s="6" t="s">
        <v>161</v>
      </c>
      <c r="D63" s="7">
        <v>1610000</v>
      </c>
      <c r="E63" s="7">
        <v>1200000</v>
      </c>
      <c r="F63" s="7">
        <v>0</v>
      </c>
      <c r="G63" s="15">
        <v>0</v>
      </c>
    </row>
    <row r="64" spans="1:7" x14ac:dyDescent="0.25">
      <c r="A64" s="14" t="s">
        <v>162</v>
      </c>
      <c r="B64" s="6" t="s">
        <v>82</v>
      </c>
      <c r="C64" s="41" t="s">
        <v>163</v>
      </c>
      <c r="D64" s="7">
        <v>500000</v>
      </c>
      <c r="E64" s="7">
        <v>500000</v>
      </c>
      <c r="F64" s="7">
        <v>500000</v>
      </c>
      <c r="G64" s="15">
        <v>200000</v>
      </c>
    </row>
    <row r="65" spans="1:7" x14ac:dyDescent="0.25">
      <c r="A65" s="13" t="s">
        <v>10</v>
      </c>
      <c r="B65" s="43" t="s">
        <v>201</v>
      </c>
      <c r="C65" s="5" t="s">
        <v>43</v>
      </c>
      <c r="D65" s="5">
        <v>77080</v>
      </c>
      <c r="E65" s="5">
        <f>SUM(E66:E66)</f>
        <v>50000</v>
      </c>
      <c r="F65" s="5">
        <f>SUM(F66:F66)</f>
        <v>0</v>
      </c>
      <c r="G65" s="5">
        <f>SUM(G66:G66)</f>
        <v>0</v>
      </c>
    </row>
    <row r="66" spans="1:7" x14ac:dyDescent="0.25">
      <c r="A66" s="14" t="s">
        <v>164</v>
      </c>
      <c r="B66" s="6" t="s">
        <v>120</v>
      </c>
      <c r="C66" s="6" t="s">
        <v>165</v>
      </c>
      <c r="D66" s="7">
        <v>50000</v>
      </c>
      <c r="E66" s="7">
        <v>50000</v>
      </c>
      <c r="F66" s="7"/>
      <c r="G66" s="15"/>
    </row>
  </sheetData>
  <mergeCells count="7">
    <mergeCell ref="B7:D7"/>
    <mergeCell ref="A1:C1"/>
    <mergeCell ref="A2:C2"/>
    <mergeCell ref="A3:C3"/>
    <mergeCell ref="A4:C4"/>
    <mergeCell ref="A5:B5"/>
    <mergeCell ref="B6:D6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17440-A8DD-43DB-B146-FD569C94CF41}">
  <dimension ref="A1:G92"/>
  <sheetViews>
    <sheetView tabSelected="1" topLeftCell="B72" zoomScale="145" zoomScaleNormal="145" workbookViewId="0">
      <selection activeCell="D88" sqref="D88"/>
    </sheetView>
  </sheetViews>
  <sheetFormatPr defaultRowHeight="13.2" x14ac:dyDescent="0.25"/>
  <cols>
    <col min="1" max="1" width="11.88671875" customWidth="1"/>
    <col min="2" max="2" width="9.44140625" customWidth="1"/>
    <col min="3" max="3" width="61.109375" customWidth="1"/>
    <col min="4" max="4" width="12.88671875" customWidth="1"/>
    <col min="5" max="5" width="14.6640625" customWidth="1"/>
    <col min="6" max="6" width="12.6640625" customWidth="1"/>
    <col min="7" max="7" width="13.33203125" customWidth="1"/>
  </cols>
  <sheetData>
    <row r="1" spans="1:7" x14ac:dyDescent="0.25">
      <c r="A1" s="49" t="s">
        <v>0</v>
      </c>
      <c r="B1" s="49"/>
      <c r="C1" s="49"/>
      <c r="D1" s="1"/>
      <c r="E1" s="2"/>
    </row>
    <row r="2" spans="1:7" x14ac:dyDescent="0.25">
      <c r="A2" s="49" t="s">
        <v>2</v>
      </c>
      <c r="B2" s="49"/>
      <c r="C2" s="49"/>
      <c r="D2" s="1"/>
      <c r="E2" s="3"/>
    </row>
    <row r="3" spans="1:7" x14ac:dyDescent="0.25">
      <c r="A3" s="49" t="s">
        <v>3</v>
      </c>
      <c r="B3" s="49"/>
      <c r="C3" s="49"/>
    </row>
    <row r="4" spans="1:7" x14ac:dyDescent="0.25">
      <c r="A4" s="49" t="s">
        <v>4</v>
      </c>
      <c r="B4" s="49"/>
      <c r="C4" s="49"/>
    </row>
    <row r="5" spans="1:7" x14ac:dyDescent="0.25">
      <c r="A5" s="49" t="s">
        <v>5</v>
      </c>
      <c r="B5" s="49"/>
    </row>
    <row r="6" spans="1:7" x14ac:dyDescent="0.25">
      <c r="B6" s="48" t="s">
        <v>188</v>
      </c>
      <c r="C6" s="49"/>
      <c r="D6" s="49"/>
    </row>
    <row r="7" spans="1:7" x14ac:dyDescent="0.25">
      <c r="B7" s="48" t="s">
        <v>189</v>
      </c>
      <c r="C7" s="49"/>
      <c r="D7" s="49"/>
    </row>
    <row r="8" spans="1:7" ht="13.8" thickBot="1" x14ac:dyDescent="0.3"/>
    <row r="9" spans="1:7" ht="26.4" x14ac:dyDescent="0.25">
      <c r="A9" s="8" t="s">
        <v>6</v>
      </c>
      <c r="B9" s="9" t="s">
        <v>7</v>
      </c>
      <c r="C9" s="27" t="s">
        <v>47</v>
      </c>
      <c r="D9" s="10" t="s">
        <v>190</v>
      </c>
      <c r="E9" s="10" t="s">
        <v>191</v>
      </c>
      <c r="F9" s="10" t="s">
        <v>192</v>
      </c>
      <c r="G9" s="11" t="s">
        <v>193</v>
      </c>
    </row>
    <row r="10" spans="1:7" x14ac:dyDescent="0.25">
      <c r="A10" s="12" t="s">
        <v>2</v>
      </c>
      <c r="B10" s="4" t="s">
        <v>2</v>
      </c>
      <c r="C10" s="4" t="s">
        <v>48</v>
      </c>
      <c r="D10" s="18">
        <v>2725580</v>
      </c>
      <c r="E10" s="18">
        <f t="shared" ref="E10:G11" si="0">E11</f>
        <v>2567400</v>
      </c>
      <c r="F10" s="18">
        <f t="shared" si="0"/>
        <v>1449300</v>
      </c>
      <c r="G10" s="18">
        <f t="shared" si="0"/>
        <v>1257650</v>
      </c>
    </row>
    <row r="11" spans="1:7" x14ac:dyDescent="0.25">
      <c r="A11" s="28" t="s">
        <v>167</v>
      </c>
      <c r="B11" s="19" t="s">
        <v>168</v>
      </c>
      <c r="C11" s="19" t="s">
        <v>169</v>
      </c>
      <c r="D11" s="20">
        <v>2725580</v>
      </c>
      <c r="E11" s="20">
        <f t="shared" si="0"/>
        <v>2567400</v>
      </c>
      <c r="F11" s="20">
        <f t="shared" si="0"/>
        <v>1449300</v>
      </c>
      <c r="G11" s="20">
        <f t="shared" si="0"/>
        <v>1257650</v>
      </c>
    </row>
    <row r="12" spans="1:7" x14ac:dyDescent="0.25">
      <c r="A12" s="29" t="s">
        <v>167</v>
      </c>
      <c r="B12" s="21" t="s">
        <v>170</v>
      </c>
      <c r="C12" s="21" t="s">
        <v>171</v>
      </c>
      <c r="D12" s="22">
        <v>2725580</v>
      </c>
      <c r="E12" s="22">
        <f>E13+E44+E50+E54+E60+E66+E71+E78+E85+E89</f>
        <v>2567400</v>
      </c>
      <c r="F12" s="22">
        <f t="shared" ref="F12:G12" si="1">F13+F44+F50+F54+F60+F66+F71+F78+F85+F89</f>
        <v>1449300</v>
      </c>
      <c r="G12" s="22">
        <f t="shared" si="1"/>
        <v>1257650</v>
      </c>
    </row>
    <row r="13" spans="1:7" x14ac:dyDescent="0.25">
      <c r="A13" s="30" t="s">
        <v>172</v>
      </c>
      <c r="B13" s="23" t="s">
        <v>173</v>
      </c>
      <c r="C13" s="23" t="s">
        <v>171</v>
      </c>
      <c r="D13" s="24">
        <v>352400</v>
      </c>
      <c r="E13" s="24">
        <f>SUM(E14:E41)</f>
        <v>290450</v>
      </c>
      <c r="F13" s="24">
        <f>SUM(F14:F43)</f>
        <v>309600</v>
      </c>
      <c r="G13" s="24">
        <f>SUM(G14:G43)</f>
        <v>439450</v>
      </c>
    </row>
    <row r="14" spans="1:7" x14ac:dyDescent="0.25">
      <c r="A14" s="14" t="s">
        <v>49</v>
      </c>
      <c r="B14" s="6" t="s">
        <v>50</v>
      </c>
      <c r="C14" s="6" t="s">
        <v>51</v>
      </c>
      <c r="D14" s="25">
        <v>150000</v>
      </c>
      <c r="E14" s="25">
        <v>150000</v>
      </c>
      <c r="F14" s="25">
        <v>170000</v>
      </c>
      <c r="G14" s="31">
        <v>200000</v>
      </c>
    </row>
    <row r="15" spans="1:7" x14ac:dyDescent="0.25">
      <c r="A15" s="14" t="s">
        <v>52</v>
      </c>
      <c r="B15" s="6" t="s">
        <v>53</v>
      </c>
      <c r="C15" s="6" t="s">
        <v>54</v>
      </c>
      <c r="D15" s="25">
        <v>6000</v>
      </c>
      <c r="E15" s="25">
        <v>6000</v>
      </c>
      <c r="F15" s="25">
        <v>8000</v>
      </c>
      <c r="G15" s="31">
        <v>10000</v>
      </c>
    </row>
    <row r="16" spans="1:7" x14ac:dyDescent="0.25">
      <c r="A16" s="14" t="s">
        <v>55</v>
      </c>
      <c r="B16" s="6" t="s">
        <v>53</v>
      </c>
      <c r="C16" s="6" t="s">
        <v>56</v>
      </c>
      <c r="D16" s="25">
        <v>3000</v>
      </c>
      <c r="E16" s="25">
        <v>4800</v>
      </c>
      <c r="F16" s="25">
        <v>4800</v>
      </c>
      <c r="G16" s="31">
        <v>4800</v>
      </c>
    </row>
    <row r="17" spans="1:7" x14ac:dyDescent="0.25">
      <c r="A17" s="14" t="s">
        <v>57</v>
      </c>
      <c r="B17" s="6" t="s">
        <v>58</v>
      </c>
      <c r="C17" s="6" t="s">
        <v>59</v>
      </c>
      <c r="D17" s="25">
        <v>18000</v>
      </c>
      <c r="E17" s="25">
        <v>25000</v>
      </c>
      <c r="F17" s="25">
        <v>27500</v>
      </c>
      <c r="G17" s="31">
        <v>30000</v>
      </c>
    </row>
    <row r="18" spans="1:7" x14ac:dyDescent="0.25">
      <c r="A18" s="14" t="s">
        <v>60</v>
      </c>
      <c r="B18" s="6" t="s">
        <v>61</v>
      </c>
      <c r="C18" s="6" t="s">
        <v>62</v>
      </c>
      <c r="D18" s="25">
        <v>2000</v>
      </c>
      <c r="E18" s="25">
        <v>2000</v>
      </c>
      <c r="F18" s="25">
        <v>2000</v>
      </c>
      <c r="G18" s="31">
        <v>2000</v>
      </c>
    </row>
    <row r="19" spans="1:7" x14ac:dyDescent="0.25">
      <c r="A19" s="14" t="s">
        <v>63</v>
      </c>
      <c r="B19" s="6" t="s">
        <v>64</v>
      </c>
      <c r="C19" s="6" t="s">
        <v>65</v>
      </c>
      <c r="D19" s="25">
        <v>4200</v>
      </c>
      <c r="E19" s="25">
        <v>4200</v>
      </c>
      <c r="F19" s="25">
        <v>4200</v>
      </c>
      <c r="G19" s="31">
        <v>4200</v>
      </c>
    </row>
    <row r="20" spans="1:7" x14ac:dyDescent="0.25">
      <c r="A20" s="14" t="s">
        <v>66</v>
      </c>
      <c r="B20" s="6" t="s">
        <v>67</v>
      </c>
      <c r="C20" s="6" t="s">
        <v>68</v>
      </c>
      <c r="D20" s="25">
        <v>1000</v>
      </c>
      <c r="E20" s="25">
        <v>1000</v>
      </c>
      <c r="F20" s="25">
        <v>1000</v>
      </c>
      <c r="G20" s="31">
        <v>1000</v>
      </c>
    </row>
    <row r="21" spans="1:7" x14ac:dyDescent="0.25">
      <c r="A21" s="14" t="s">
        <v>69</v>
      </c>
      <c r="B21" s="6" t="s">
        <v>70</v>
      </c>
      <c r="C21" s="6" t="s">
        <v>71</v>
      </c>
      <c r="D21" s="25">
        <v>1500</v>
      </c>
      <c r="E21" s="25">
        <v>1500</v>
      </c>
      <c r="F21" s="25">
        <v>1500</v>
      </c>
      <c r="G21" s="31">
        <v>1500</v>
      </c>
    </row>
    <row r="22" spans="1:7" x14ac:dyDescent="0.25">
      <c r="A22" s="14" t="s">
        <v>72</v>
      </c>
      <c r="B22" s="6" t="s">
        <v>73</v>
      </c>
      <c r="C22" s="6" t="s">
        <v>74</v>
      </c>
      <c r="D22" s="25">
        <v>1000</v>
      </c>
      <c r="E22" s="25">
        <v>1000</v>
      </c>
      <c r="F22" s="25">
        <v>1000</v>
      </c>
      <c r="G22" s="31">
        <v>1000</v>
      </c>
    </row>
    <row r="23" spans="1:7" x14ac:dyDescent="0.25">
      <c r="A23" s="14" t="s">
        <v>75</v>
      </c>
      <c r="B23" s="6" t="s">
        <v>76</v>
      </c>
      <c r="C23" s="6" t="s">
        <v>77</v>
      </c>
      <c r="D23" s="25">
        <v>1500</v>
      </c>
      <c r="E23" s="25">
        <v>2000</v>
      </c>
      <c r="F23" s="25">
        <v>2000</v>
      </c>
      <c r="G23" s="31">
        <v>2000</v>
      </c>
    </row>
    <row r="24" spans="1:7" x14ac:dyDescent="0.25">
      <c r="A24" s="14" t="s">
        <v>78</v>
      </c>
      <c r="B24" s="6" t="s">
        <v>79</v>
      </c>
      <c r="C24" s="6" t="s">
        <v>80</v>
      </c>
      <c r="D24" s="25">
        <v>400</v>
      </c>
      <c r="E24" s="25">
        <v>400</v>
      </c>
      <c r="F24" s="25">
        <v>400</v>
      </c>
      <c r="G24" s="31">
        <v>400</v>
      </c>
    </row>
    <row r="25" spans="1:7" x14ac:dyDescent="0.25">
      <c r="A25" s="14" t="s">
        <v>86</v>
      </c>
      <c r="B25" s="6" t="s">
        <v>87</v>
      </c>
      <c r="C25" s="6" t="s">
        <v>88</v>
      </c>
      <c r="D25" s="25">
        <v>7500</v>
      </c>
      <c r="E25" s="25">
        <v>7500</v>
      </c>
      <c r="F25" s="25">
        <v>7500</v>
      </c>
      <c r="G25" s="31">
        <v>7500</v>
      </c>
    </row>
    <row r="26" spans="1:7" x14ac:dyDescent="0.25">
      <c r="A26" s="14" t="s">
        <v>89</v>
      </c>
      <c r="B26" s="6" t="s">
        <v>90</v>
      </c>
      <c r="C26" s="6" t="s">
        <v>91</v>
      </c>
      <c r="D26" s="25">
        <v>2500</v>
      </c>
      <c r="E26" s="25">
        <v>2500</v>
      </c>
      <c r="F26" s="25">
        <v>2500</v>
      </c>
      <c r="G26" s="31">
        <v>2500</v>
      </c>
    </row>
    <row r="27" spans="1:7" x14ac:dyDescent="0.25">
      <c r="A27" s="14" t="s">
        <v>92</v>
      </c>
      <c r="B27" s="6" t="s">
        <v>93</v>
      </c>
      <c r="C27" s="6" t="s">
        <v>94</v>
      </c>
      <c r="D27" s="25">
        <v>8800</v>
      </c>
      <c r="E27" s="25">
        <v>8800</v>
      </c>
      <c r="F27" s="25">
        <v>8800</v>
      </c>
      <c r="G27" s="31">
        <v>8800</v>
      </c>
    </row>
    <row r="28" spans="1:7" x14ac:dyDescent="0.25">
      <c r="A28" s="14" t="s">
        <v>95</v>
      </c>
      <c r="B28" s="6" t="s">
        <v>96</v>
      </c>
      <c r="C28" s="6" t="s">
        <v>97</v>
      </c>
      <c r="D28" s="25">
        <v>10000</v>
      </c>
      <c r="E28" s="25"/>
      <c r="F28" s="25"/>
      <c r="G28" s="31"/>
    </row>
    <row r="29" spans="1:7" x14ac:dyDescent="0.25">
      <c r="A29" s="14" t="s">
        <v>98</v>
      </c>
      <c r="B29" s="6" t="s">
        <v>96</v>
      </c>
      <c r="C29" s="6" t="s">
        <v>99</v>
      </c>
      <c r="D29" s="25">
        <v>21500</v>
      </c>
      <c r="E29" s="25">
        <v>5000</v>
      </c>
      <c r="F29" s="25">
        <v>5000</v>
      </c>
      <c r="G29" s="31">
        <v>5000</v>
      </c>
    </row>
    <row r="30" spans="1:7" x14ac:dyDescent="0.25">
      <c r="A30" s="14" t="s">
        <v>100</v>
      </c>
      <c r="B30" s="6" t="s">
        <v>101</v>
      </c>
      <c r="C30" s="6" t="s">
        <v>102</v>
      </c>
      <c r="D30" s="25">
        <v>4500</v>
      </c>
      <c r="E30" s="25">
        <v>4800</v>
      </c>
      <c r="F30" s="25">
        <v>4800</v>
      </c>
      <c r="G30" s="31">
        <v>4800</v>
      </c>
    </row>
    <row r="31" spans="1:7" x14ac:dyDescent="0.25">
      <c r="A31" s="14" t="s">
        <v>103</v>
      </c>
      <c r="B31" s="6" t="s">
        <v>101</v>
      </c>
      <c r="C31" s="6" t="s">
        <v>104</v>
      </c>
      <c r="D31" s="25">
        <v>35000</v>
      </c>
      <c r="E31" s="25">
        <v>35000</v>
      </c>
      <c r="F31" s="25">
        <v>18000</v>
      </c>
      <c r="G31" s="31">
        <v>95000</v>
      </c>
    </row>
    <row r="32" spans="1:7" x14ac:dyDescent="0.25">
      <c r="A32" s="14" t="s">
        <v>143</v>
      </c>
      <c r="B32" s="6" t="s">
        <v>101</v>
      </c>
      <c r="C32" s="6" t="s">
        <v>144</v>
      </c>
      <c r="D32" s="25">
        <v>23400</v>
      </c>
      <c r="E32" s="25">
        <v>5000</v>
      </c>
      <c r="F32" s="25">
        <v>20000</v>
      </c>
      <c r="G32" s="31">
        <v>30000</v>
      </c>
    </row>
    <row r="33" spans="1:7" x14ac:dyDescent="0.25">
      <c r="A33" s="14" t="s">
        <v>105</v>
      </c>
      <c r="B33" s="6" t="s">
        <v>106</v>
      </c>
      <c r="C33" s="6" t="s">
        <v>107</v>
      </c>
      <c r="D33" s="25">
        <v>3200</v>
      </c>
      <c r="E33" s="25">
        <v>3200</v>
      </c>
      <c r="F33" s="25">
        <v>3200</v>
      </c>
      <c r="G33" s="31">
        <v>3200</v>
      </c>
    </row>
    <row r="34" spans="1:7" x14ac:dyDescent="0.25">
      <c r="A34" s="14" t="s">
        <v>108</v>
      </c>
      <c r="B34" s="6" t="s">
        <v>109</v>
      </c>
      <c r="C34" s="6" t="s">
        <v>110</v>
      </c>
      <c r="D34" s="25">
        <v>30000</v>
      </c>
      <c r="E34" s="25"/>
      <c r="F34" s="25"/>
      <c r="G34" s="31"/>
    </row>
    <row r="35" spans="1:7" x14ac:dyDescent="0.25">
      <c r="A35" s="14" t="s">
        <v>145</v>
      </c>
      <c r="B35" s="6" t="s">
        <v>109</v>
      </c>
      <c r="C35" s="6" t="s">
        <v>146</v>
      </c>
      <c r="D35" s="25">
        <v>900</v>
      </c>
      <c r="E35" s="25">
        <v>900</v>
      </c>
      <c r="F35" s="25">
        <v>900</v>
      </c>
      <c r="G35" s="31">
        <v>900</v>
      </c>
    </row>
    <row r="36" spans="1:7" x14ac:dyDescent="0.25">
      <c r="A36" s="14" t="s">
        <v>113</v>
      </c>
      <c r="B36" s="6" t="s">
        <v>114</v>
      </c>
      <c r="C36" s="6" t="s">
        <v>115</v>
      </c>
      <c r="D36" s="25">
        <v>500</v>
      </c>
      <c r="E36" s="25">
        <v>500</v>
      </c>
      <c r="F36" s="25">
        <v>500</v>
      </c>
      <c r="G36" s="31">
        <v>500</v>
      </c>
    </row>
    <row r="37" spans="1:7" x14ac:dyDescent="0.25">
      <c r="A37" s="14" t="s">
        <v>116</v>
      </c>
      <c r="B37" s="6" t="s">
        <v>117</v>
      </c>
      <c r="C37" s="6" t="s">
        <v>118</v>
      </c>
      <c r="D37" s="25">
        <v>1000</v>
      </c>
      <c r="E37" s="25">
        <v>1000</v>
      </c>
      <c r="F37" s="25">
        <v>1000</v>
      </c>
      <c r="G37" s="31">
        <v>1000</v>
      </c>
    </row>
    <row r="38" spans="1:7" x14ac:dyDescent="0.25">
      <c r="A38" s="14" t="s">
        <v>119</v>
      </c>
      <c r="B38" s="6" t="s">
        <v>120</v>
      </c>
      <c r="C38" s="6" t="s">
        <v>121</v>
      </c>
      <c r="D38" s="25">
        <v>2000</v>
      </c>
      <c r="E38" s="25">
        <v>2000</v>
      </c>
      <c r="F38" s="25">
        <v>2000</v>
      </c>
      <c r="G38" s="31">
        <v>2000</v>
      </c>
    </row>
    <row r="39" spans="1:7" x14ac:dyDescent="0.25">
      <c r="A39" s="14" t="s">
        <v>128</v>
      </c>
      <c r="B39" s="6" t="s">
        <v>120</v>
      </c>
      <c r="C39" s="6" t="s">
        <v>129</v>
      </c>
      <c r="D39" s="25">
        <v>5000</v>
      </c>
      <c r="E39" s="25">
        <v>5000</v>
      </c>
      <c r="F39" s="25">
        <v>5000</v>
      </c>
      <c r="G39" s="31">
        <v>10000</v>
      </c>
    </row>
    <row r="40" spans="1:7" x14ac:dyDescent="0.25">
      <c r="A40" s="14" t="s">
        <v>130</v>
      </c>
      <c r="B40" s="6" t="s">
        <v>120</v>
      </c>
      <c r="C40" s="6" t="s">
        <v>131</v>
      </c>
      <c r="D40" s="25">
        <v>6650</v>
      </c>
      <c r="E40" s="25">
        <v>10000</v>
      </c>
      <c r="F40" s="25">
        <v>6650</v>
      </c>
      <c r="G40" s="31">
        <v>10000</v>
      </c>
    </row>
    <row r="41" spans="1:7" x14ac:dyDescent="0.25">
      <c r="A41" s="14" t="s">
        <v>132</v>
      </c>
      <c r="B41" s="6" t="s">
        <v>133</v>
      </c>
      <c r="C41" s="6" t="s">
        <v>134</v>
      </c>
      <c r="D41" s="25">
        <v>1350</v>
      </c>
      <c r="E41" s="25">
        <v>1350</v>
      </c>
      <c r="F41" s="25">
        <v>1350</v>
      </c>
      <c r="G41" s="31">
        <v>1350</v>
      </c>
    </row>
    <row r="42" spans="1:7" hidden="1" x14ac:dyDescent="0.25">
      <c r="A42" s="14"/>
      <c r="B42" s="6"/>
      <c r="C42" s="6"/>
      <c r="D42" s="25"/>
      <c r="E42" s="25"/>
      <c r="F42" s="25"/>
      <c r="G42" s="31"/>
    </row>
    <row r="43" spans="1:7" hidden="1" x14ac:dyDescent="0.25">
      <c r="A43" s="14"/>
      <c r="B43" s="6"/>
      <c r="C43" s="6"/>
      <c r="D43" s="25"/>
      <c r="E43" s="25"/>
      <c r="F43" s="25"/>
      <c r="G43" s="31"/>
    </row>
    <row r="44" spans="1:7" ht="26.4" x14ac:dyDescent="0.25">
      <c r="A44" s="30" t="s">
        <v>174</v>
      </c>
      <c r="B44" s="23" t="s">
        <v>175</v>
      </c>
      <c r="C44" s="23" t="s">
        <v>176</v>
      </c>
      <c r="D44" s="24">
        <v>8000</v>
      </c>
      <c r="E44" s="24">
        <f>SUM(E45:E48)</f>
        <v>7250</v>
      </c>
      <c r="F44" s="24">
        <f>SUM(F45:F49)</f>
        <v>408000</v>
      </c>
      <c r="G44" s="24">
        <f>SUM(G45:G49)</f>
        <v>257000</v>
      </c>
    </row>
    <row r="45" spans="1:7" x14ac:dyDescent="0.25">
      <c r="A45" s="14" t="s">
        <v>135</v>
      </c>
      <c r="B45" s="6" t="s">
        <v>136</v>
      </c>
      <c r="C45" s="6" t="s">
        <v>137</v>
      </c>
      <c r="D45" s="25">
        <v>1000</v>
      </c>
      <c r="E45" s="25">
        <v>1000</v>
      </c>
      <c r="F45" s="25">
        <v>1000</v>
      </c>
      <c r="G45" s="31">
        <v>50000</v>
      </c>
    </row>
    <row r="46" spans="1:7" x14ac:dyDescent="0.25">
      <c r="A46" s="14" t="s">
        <v>138</v>
      </c>
      <c r="B46" s="6" t="s">
        <v>136</v>
      </c>
      <c r="C46" s="6" t="s">
        <v>139</v>
      </c>
      <c r="D46" s="25">
        <v>2000</v>
      </c>
      <c r="E46" s="25">
        <v>2000</v>
      </c>
      <c r="F46" s="25">
        <v>2000</v>
      </c>
      <c r="G46" s="31">
        <v>2000</v>
      </c>
    </row>
    <row r="47" spans="1:7" x14ac:dyDescent="0.25">
      <c r="A47" s="14" t="s">
        <v>140</v>
      </c>
      <c r="B47" s="6" t="s">
        <v>141</v>
      </c>
      <c r="C47" s="6" t="s">
        <v>142</v>
      </c>
      <c r="D47" s="25">
        <v>5000</v>
      </c>
      <c r="E47" s="25">
        <v>4250</v>
      </c>
      <c r="F47" s="25">
        <v>5000</v>
      </c>
      <c r="G47" s="31">
        <v>5000</v>
      </c>
    </row>
    <row r="48" spans="1:7" x14ac:dyDescent="0.25">
      <c r="A48" s="40" t="s">
        <v>194</v>
      </c>
      <c r="B48" s="40">
        <v>4243</v>
      </c>
      <c r="C48" s="40" t="s">
        <v>197</v>
      </c>
      <c r="D48" s="7">
        <v>0</v>
      </c>
      <c r="E48" s="45">
        <v>0</v>
      </c>
      <c r="F48" s="45">
        <v>400000</v>
      </c>
      <c r="G48" s="46">
        <v>200000</v>
      </c>
    </row>
    <row r="49" spans="1:7" hidden="1" x14ac:dyDescent="0.25">
      <c r="A49" s="14"/>
      <c r="B49" s="6"/>
      <c r="C49" s="6"/>
      <c r="D49" s="25"/>
      <c r="E49" s="25"/>
      <c r="F49" s="25"/>
      <c r="G49" s="31"/>
    </row>
    <row r="50" spans="1:7" ht="26.4" x14ac:dyDescent="0.25">
      <c r="A50" s="30" t="s">
        <v>174</v>
      </c>
      <c r="B50" s="23" t="s">
        <v>177</v>
      </c>
      <c r="C50" s="23" t="s">
        <v>178</v>
      </c>
      <c r="D50" s="24">
        <v>25000</v>
      </c>
      <c r="E50" s="24">
        <f>SUM(E51:E53)</f>
        <v>0</v>
      </c>
      <c r="F50" s="24">
        <f>SUM(F51:F53)</f>
        <v>0</v>
      </c>
      <c r="G50" s="24">
        <f>SUM(G51:G53)</f>
        <v>0</v>
      </c>
    </row>
    <row r="51" spans="1:7" x14ac:dyDescent="0.25">
      <c r="A51" s="14" t="s">
        <v>81</v>
      </c>
      <c r="B51" s="6" t="s">
        <v>82</v>
      </c>
      <c r="C51" s="6" t="s">
        <v>83</v>
      </c>
      <c r="D51" s="25">
        <v>25000</v>
      </c>
      <c r="E51" s="25"/>
      <c r="F51" s="25"/>
      <c r="G51" s="31"/>
    </row>
    <row r="52" spans="1:7" hidden="1" x14ac:dyDescent="0.25">
      <c r="A52" s="14"/>
      <c r="B52" s="6"/>
      <c r="C52" s="6"/>
      <c r="D52" s="25"/>
      <c r="E52" s="25"/>
      <c r="F52" s="25"/>
      <c r="G52" s="31"/>
    </row>
    <row r="53" spans="1:7" hidden="1" x14ac:dyDescent="0.25">
      <c r="A53" s="14"/>
      <c r="B53" s="6"/>
      <c r="C53" s="6"/>
      <c r="D53" s="25"/>
      <c r="E53" s="25"/>
      <c r="F53" s="25"/>
      <c r="G53" s="31"/>
    </row>
    <row r="54" spans="1:7" ht="26.4" x14ac:dyDescent="0.25">
      <c r="A54" s="30" t="s">
        <v>174</v>
      </c>
      <c r="B54" s="23" t="s">
        <v>179</v>
      </c>
      <c r="C54" s="23" t="s">
        <v>180</v>
      </c>
      <c r="D54" s="24">
        <v>2210000</v>
      </c>
      <c r="E54" s="24">
        <f>SUM(E55:E58)</f>
        <v>2150000</v>
      </c>
      <c r="F54" s="24">
        <f>SUM(F55:F59)</f>
        <v>600000</v>
      </c>
      <c r="G54" s="24">
        <f>SUM(G55:G59)</f>
        <v>300000</v>
      </c>
    </row>
    <row r="55" spans="1:7" x14ac:dyDescent="0.25">
      <c r="A55" s="14" t="s">
        <v>160</v>
      </c>
      <c r="B55" s="6" t="s">
        <v>82</v>
      </c>
      <c r="C55" s="6" t="s">
        <v>161</v>
      </c>
      <c r="D55" s="25">
        <v>1610000</v>
      </c>
      <c r="E55" s="25">
        <v>1200000</v>
      </c>
      <c r="F55" s="25"/>
      <c r="G55" s="31"/>
    </row>
    <row r="56" spans="1:7" x14ac:dyDescent="0.25">
      <c r="A56" s="14" t="s">
        <v>162</v>
      </c>
      <c r="B56" s="6" t="s">
        <v>82</v>
      </c>
      <c r="C56" s="6" t="s">
        <v>163</v>
      </c>
      <c r="D56" s="25">
        <v>500000</v>
      </c>
      <c r="E56" s="25">
        <v>500000</v>
      </c>
      <c r="F56" s="25">
        <v>500000</v>
      </c>
      <c r="G56" s="31">
        <v>200000</v>
      </c>
    </row>
    <row r="57" spans="1:7" x14ac:dyDescent="0.25">
      <c r="A57" s="14" t="s">
        <v>157</v>
      </c>
      <c r="B57" s="6" t="s">
        <v>158</v>
      </c>
      <c r="C57" s="6" t="s">
        <v>159</v>
      </c>
      <c r="D57" s="25">
        <v>100000</v>
      </c>
      <c r="E57" s="25">
        <v>100000</v>
      </c>
      <c r="F57" s="25">
        <v>100000</v>
      </c>
      <c r="G57" s="31">
        <v>100000</v>
      </c>
    </row>
    <row r="58" spans="1:7" x14ac:dyDescent="0.25">
      <c r="A58" s="40" t="s">
        <v>194</v>
      </c>
      <c r="B58" s="40">
        <v>3232</v>
      </c>
      <c r="C58" s="40" t="s">
        <v>196</v>
      </c>
      <c r="D58" s="7">
        <v>0</v>
      </c>
      <c r="E58" s="45">
        <v>350000</v>
      </c>
      <c r="F58" s="45">
        <v>0</v>
      </c>
      <c r="G58" s="46">
        <v>0</v>
      </c>
    </row>
    <row r="59" spans="1:7" hidden="1" x14ac:dyDescent="0.25">
      <c r="A59" s="14"/>
      <c r="B59" s="6"/>
      <c r="C59" s="6"/>
      <c r="D59" s="25"/>
      <c r="E59" s="25"/>
      <c r="F59" s="25"/>
      <c r="G59" s="31"/>
    </row>
    <row r="60" spans="1:7" ht="26.4" x14ac:dyDescent="0.25">
      <c r="A60" s="30" t="s">
        <v>181</v>
      </c>
      <c r="B60" s="23" t="s">
        <v>182</v>
      </c>
      <c r="C60" s="23" t="s">
        <v>183</v>
      </c>
      <c r="D60" s="24">
        <v>97080</v>
      </c>
      <c r="E60" s="24">
        <f>SUM(E61:E63)</f>
        <v>50000</v>
      </c>
      <c r="F60" s="24">
        <f>SUM(F61:F65)</f>
        <v>0</v>
      </c>
      <c r="G60" s="24">
        <f>SUM(G61:G65)</f>
        <v>0</v>
      </c>
    </row>
    <row r="61" spans="1:7" x14ac:dyDescent="0.25">
      <c r="A61" s="14" t="s">
        <v>122</v>
      </c>
      <c r="B61" s="6" t="s">
        <v>120</v>
      </c>
      <c r="C61" s="6" t="s">
        <v>123</v>
      </c>
      <c r="D61" s="25">
        <v>20000</v>
      </c>
      <c r="E61" s="25"/>
      <c r="F61" s="25"/>
      <c r="G61" s="31"/>
    </row>
    <row r="62" spans="1:7" x14ac:dyDescent="0.25">
      <c r="A62" s="14" t="s">
        <v>164</v>
      </c>
      <c r="B62" s="6" t="s">
        <v>120</v>
      </c>
      <c r="C62" s="6" t="s">
        <v>165</v>
      </c>
      <c r="D62" s="25">
        <v>50000</v>
      </c>
      <c r="E62" s="25">
        <v>50000</v>
      </c>
      <c r="F62" s="25"/>
      <c r="G62" s="31"/>
    </row>
    <row r="63" spans="1:7" x14ac:dyDescent="0.25">
      <c r="A63" s="14" t="s">
        <v>166</v>
      </c>
      <c r="B63" s="6" t="s">
        <v>120</v>
      </c>
      <c r="C63" s="6" t="s">
        <v>123</v>
      </c>
      <c r="D63" s="25">
        <v>27080</v>
      </c>
      <c r="E63" s="25"/>
      <c r="F63" s="25"/>
      <c r="G63" s="31"/>
    </row>
    <row r="64" spans="1:7" hidden="1" x14ac:dyDescent="0.25">
      <c r="A64" s="14"/>
      <c r="B64" s="6"/>
      <c r="C64" s="6"/>
      <c r="D64" s="25"/>
      <c r="E64" s="25"/>
      <c r="F64" s="25"/>
      <c r="G64" s="31"/>
    </row>
    <row r="65" spans="1:7" hidden="1" x14ac:dyDescent="0.25">
      <c r="A65" s="14"/>
      <c r="B65" s="6"/>
      <c r="C65" s="6"/>
      <c r="D65" s="25"/>
      <c r="E65" s="25"/>
      <c r="F65" s="25"/>
      <c r="G65" s="31"/>
    </row>
    <row r="66" spans="1:7" ht="26.4" x14ac:dyDescent="0.25">
      <c r="A66" s="30" t="s">
        <v>181</v>
      </c>
      <c r="B66" s="23" t="s">
        <v>184</v>
      </c>
      <c r="C66" s="23" t="s">
        <v>85</v>
      </c>
      <c r="D66" s="24">
        <v>6200</v>
      </c>
      <c r="E66" s="24">
        <f>SUM(E67:E68)</f>
        <v>1200</v>
      </c>
      <c r="F66" s="24">
        <f>SUM(F67:F70)</f>
        <v>6200</v>
      </c>
      <c r="G66" s="24">
        <f>SUM(G67:G70)</f>
        <v>6200</v>
      </c>
    </row>
    <row r="67" spans="1:7" x14ac:dyDescent="0.25">
      <c r="A67" s="14" t="s">
        <v>84</v>
      </c>
      <c r="B67" s="6" t="s">
        <v>82</v>
      </c>
      <c r="C67" s="6" t="s">
        <v>85</v>
      </c>
      <c r="D67" s="25">
        <v>5000</v>
      </c>
      <c r="E67" s="25">
        <v>0</v>
      </c>
      <c r="F67" s="25">
        <v>5000</v>
      </c>
      <c r="G67" s="31">
        <v>5000</v>
      </c>
    </row>
    <row r="68" spans="1:7" x14ac:dyDescent="0.25">
      <c r="A68" s="14" t="s">
        <v>147</v>
      </c>
      <c r="B68" s="6" t="s">
        <v>120</v>
      </c>
      <c r="C68" s="6" t="s">
        <v>148</v>
      </c>
      <c r="D68" s="25">
        <v>1200</v>
      </c>
      <c r="E68" s="25">
        <v>1200</v>
      </c>
      <c r="F68" s="25">
        <v>1200</v>
      </c>
      <c r="G68" s="31">
        <v>1200</v>
      </c>
    </row>
    <row r="69" spans="1:7" hidden="1" x14ac:dyDescent="0.25">
      <c r="A69" s="14"/>
      <c r="B69" s="6"/>
      <c r="C69" s="6"/>
      <c r="D69" s="25"/>
      <c r="E69" s="25"/>
      <c r="F69" s="25"/>
      <c r="G69" s="31"/>
    </row>
    <row r="70" spans="1:7" hidden="1" x14ac:dyDescent="0.25">
      <c r="A70" s="14"/>
      <c r="B70" s="6"/>
      <c r="C70" s="6"/>
      <c r="D70" s="25"/>
      <c r="E70" s="25"/>
      <c r="F70" s="25"/>
      <c r="G70" s="31"/>
    </row>
    <row r="71" spans="1:7" ht="26.4" x14ac:dyDescent="0.25">
      <c r="A71" s="30" t="s">
        <v>181</v>
      </c>
      <c r="B71" s="23" t="s">
        <v>185</v>
      </c>
      <c r="C71" s="23" t="s">
        <v>125</v>
      </c>
      <c r="D71" s="24">
        <v>21500</v>
      </c>
      <c r="E71" s="24">
        <f>SUM(E72:E75)</f>
        <v>16500</v>
      </c>
      <c r="F71" s="24">
        <f>SUM(F72:F77)</f>
        <v>21500</v>
      </c>
      <c r="G71" s="24">
        <f>SUM(G72:G77)</f>
        <v>31000</v>
      </c>
    </row>
    <row r="72" spans="1:7" x14ac:dyDescent="0.25">
      <c r="A72" s="14" t="s">
        <v>111</v>
      </c>
      <c r="B72" s="6" t="s">
        <v>109</v>
      </c>
      <c r="C72" s="6" t="s">
        <v>112</v>
      </c>
      <c r="D72" s="25">
        <v>10000</v>
      </c>
      <c r="E72" s="25">
        <v>5000</v>
      </c>
      <c r="F72" s="25">
        <v>10000</v>
      </c>
      <c r="G72" s="31">
        <v>10000</v>
      </c>
    </row>
    <row r="73" spans="1:7" x14ac:dyDescent="0.25">
      <c r="A73" s="14" t="s">
        <v>124</v>
      </c>
      <c r="B73" s="6" t="s">
        <v>120</v>
      </c>
      <c r="C73" s="6" t="s">
        <v>125</v>
      </c>
      <c r="D73" s="25">
        <v>5500</v>
      </c>
      <c r="E73" s="25">
        <v>5500</v>
      </c>
      <c r="F73" s="25">
        <v>5500</v>
      </c>
      <c r="G73" s="31">
        <v>15000</v>
      </c>
    </row>
    <row r="74" spans="1:7" x14ac:dyDescent="0.25">
      <c r="A74" s="14" t="s">
        <v>149</v>
      </c>
      <c r="B74" s="6" t="s">
        <v>120</v>
      </c>
      <c r="C74" s="6" t="s">
        <v>150</v>
      </c>
      <c r="D74" s="25">
        <v>5000</v>
      </c>
      <c r="E74" s="25">
        <v>5000</v>
      </c>
      <c r="F74" s="25">
        <v>5000</v>
      </c>
      <c r="G74" s="31">
        <v>5000</v>
      </c>
    </row>
    <row r="75" spans="1:7" x14ac:dyDescent="0.25">
      <c r="A75" s="14" t="s">
        <v>151</v>
      </c>
      <c r="B75" s="6" t="s">
        <v>120</v>
      </c>
      <c r="C75" s="6" t="s">
        <v>152</v>
      </c>
      <c r="D75" s="25">
        <v>1000</v>
      </c>
      <c r="E75" s="25">
        <v>1000</v>
      </c>
      <c r="F75" s="25">
        <v>1000</v>
      </c>
      <c r="G75" s="31">
        <v>1000</v>
      </c>
    </row>
    <row r="76" spans="1:7" hidden="1" x14ac:dyDescent="0.25">
      <c r="A76" s="14"/>
      <c r="B76" s="6"/>
      <c r="C76" s="6"/>
      <c r="D76" s="25"/>
      <c r="E76" s="25"/>
      <c r="F76" s="25"/>
      <c r="G76" s="31"/>
    </row>
    <row r="77" spans="1:7" hidden="1" x14ac:dyDescent="0.25">
      <c r="A77" s="14"/>
      <c r="B77" s="6"/>
      <c r="C77" s="6"/>
      <c r="D77" s="25"/>
      <c r="E77" s="25"/>
      <c r="F77" s="25"/>
      <c r="G77" s="31"/>
    </row>
    <row r="78" spans="1:7" ht="26.4" x14ac:dyDescent="0.25">
      <c r="A78" s="30" t="s">
        <v>181</v>
      </c>
      <c r="B78" s="23" t="s">
        <v>186</v>
      </c>
      <c r="C78" s="23" t="s">
        <v>187</v>
      </c>
      <c r="D78" s="24">
        <v>5400</v>
      </c>
      <c r="E78" s="24">
        <f>SUM(E79:E81)</f>
        <v>7000</v>
      </c>
      <c r="F78" s="24">
        <f>SUM(F79:F84)</f>
        <v>7000</v>
      </c>
      <c r="G78" s="24">
        <f>SUM(G79:G84)</f>
        <v>9000</v>
      </c>
    </row>
    <row r="79" spans="1:7" x14ac:dyDescent="0.25">
      <c r="A79" s="14" t="s">
        <v>126</v>
      </c>
      <c r="B79" s="6" t="s">
        <v>120</v>
      </c>
      <c r="C79" s="6" t="s">
        <v>127</v>
      </c>
      <c r="D79" s="25">
        <v>1400</v>
      </c>
      <c r="E79" s="25">
        <v>3000</v>
      </c>
      <c r="F79" s="25">
        <v>3000</v>
      </c>
      <c r="G79" s="31">
        <v>5000</v>
      </c>
    </row>
    <row r="80" spans="1:7" x14ac:dyDescent="0.25">
      <c r="A80" s="14" t="s">
        <v>153</v>
      </c>
      <c r="B80" s="6" t="s">
        <v>120</v>
      </c>
      <c r="C80" s="6" t="s">
        <v>154</v>
      </c>
      <c r="D80" s="25">
        <v>3000</v>
      </c>
      <c r="E80" s="25">
        <v>3000</v>
      </c>
      <c r="F80" s="25">
        <v>3000</v>
      </c>
      <c r="G80" s="31">
        <v>3000</v>
      </c>
    </row>
    <row r="81" spans="1:7" x14ac:dyDescent="0.25">
      <c r="A81" s="14" t="s">
        <v>155</v>
      </c>
      <c r="B81" s="6" t="s">
        <v>120</v>
      </c>
      <c r="C81" s="6" t="s">
        <v>156</v>
      </c>
      <c r="D81" s="25">
        <v>1000</v>
      </c>
      <c r="E81" s="25">
        <v>1000</v>
      </c>
      <c r="F81" s="25">
        <v>1000</v>
      </c>
      <c r="G81" s="31">
        <v>1000</v>
      </c>
    </row>
    <row r="82" spans="1:7" hidden="1" x14ac:dyDescent="0.25">
      <c r="A82" s="14"/>
      <c r="B82" s="6"/>
      <c r="C82" s="6"/>
      <c r="D82" s="26"/>
      <c r="E82" s="26"/>
      <c r="F82" s="26"/>
      <c r="G82" s="32"/>
    </row>
    <row r="83" spans="1:7" hidden="1" x14ac:dyDescent="0.25">
      <c r="A83" s="14"/>
      <c r="B83" s="6"/>
      <c r="C83" s="26"/>
      <c r="D83" s="26"/>
      <c r="E83" s="26"/>
      <c r="F83" s="26"/>
      <c r="G83" s="32"/>
    </row>
    <row r="84" spans="1:7" ht="13.8" hidden="1" thickBot="1" x14ac:dyDescent="0.3">
      <c r="A84" s="16"/>
      <c r="B84" s="17"/>
      <c r="C84" s="33"/>
      <c r="D84" s="33"/>
      <c r="E84" s="33"/>
      <c r="F84" s="33"/>
      <c r="G84" s="34"/>
    </row>
    <row r="85" spans="1:7" ht="26.4" x14ac:dyDescent="0.25">
      <c r="A85" s="30" t="s">
        <v>174</v>
      </c>
      <c r="B85" s="47" t="s">
        <v>202</v>
      </c>
      <c r="C85" s="47" t="s">
        <v>204</v>
      </c>
      <c r="D85" s="24"/>
      <c r="E85" s="24">
        <f>SUM(E86:E88)</f>
        <v>45000</v>
      </c>
      <c r="F85" s="24">
        <f>SUM(F86:F90)</f>
        <v>97000</v>
      </c>
      <c r="G85" s="24">
        <f>SUM(G86:G88)</f>
        <v>65000</v>
      </c>
    </row>
    <row r="86" spans="1:7" x14ac:dyDescent="0.25">
      <c r="A86" s="40" t="s">
        <v>194</v>
      </c>
      <c r="B86" s="40">
        <v>3232</v>
      </c>
      <c r="C86" s="40" t="s">
        <v>195</v>
      </c>
      <c r="D86" s="7">
        <v>0</v>
      </c>
      <c r="E86" s="45">
        <v>20000</v>
      </c>
      <c r="F86" s="45">
        <v>57000</v>
      </c>
      <c r="G86" s="46">
        <v>20000</v>
      </c>
    </row>
    <row r="87" spans="1:7" x14ac:dyDescent="0.25">
      <c r="A87" s="40" t="s">
        <v>194</v>
      </c>
      <c r="B87" s="42">
        <v>3232</v>
      </c>
      <c r="C87" s="40" t="s">
        <v>200</v>
      </c>
      <c r="D87" s="7"/>
      <c r="E87" s="7">
        <v>20000</v>
      </c>
      <c r="F87" s="7">
        <v>20000</v>
      </c>
      <c r="G87" s="15">
        <v>20000</v>
      </c>
    </row>
    <row r="88" spans="1:7" x14ac:dyDescent="0.25">
      <c r="A88" s="14" t="s">
        <v>81</v>
      </c>
      <c r="B88" s="6" t="s">
        <v>82</v>
      </c>
      <c r="C88" s="6" t="s">
        <v>83</v>
      </c>
      <c r="D88" s="25" t="s">
        <v>206</v>
      </c>
      <c r="E88" s="25">
        <v>5000</v>
      </c>
      <c r="F88" s="25">
        <v>20000</v>
      </c>
      <c r="G88" s="31">
        <v>25000</v>
      </c>
    </row>
    <row r="89" spans="1:7" ht="26.4" x14ac:dyDescent="0.25">
      <c r="A89" s="30" t="s">
        <v>174</v>
      </c>
      <c r="B89" s="47" t="s">
        <v>203</v>
      </c>
      <c r="C89" s="47" t="s">
        <v>205</v>
      </c>
      <c r="D89" s="24"/>
      <c r="E89" s="24">
        <f>SUM(E90:E92)</f>
        <v>0</v>
      </c>
      <c r="F89" s="24">
        <f>SUM(F90:F94)</f>
        <v>0</v>
      </c>
      <c r="G89" s="24">
        <f>SUM(G90:G94)</f>
        <v>150000</v>
      </c>
    </row>
    <row r="90" spans="1:7" x14ac:dyDescent="0.25">
      <c r="A90" s="40" t="s">
        <v>194</v>
      </c>
      <c r="B90" s="40">
        <v>3232</v>
      </c>
      <c r="C90" s="40" t="s">
        <v>199</v>
      </c>
      <c r="D90" s="7"/>
      <c r="E90" s="45"/>
      <c r="F90" s="45"/>
      <c r="G90" s="46">
        <v>150000</v>
      </c>
    </row>
    <row r="91" spans="1:7" x14ac:dyDescent="0.25">
      <c r="A91" s="14"/>
      <c r="B91" s="6"/>
      <c r="C91" s="6"/>
      <c r="D91" s="25"/>
      <c r="E91" s="25"/>
      <c r="F91" s="25"/>
      <c r="G91" s="31"/>
    </row>
    <row r="92" spans="1:7" x14ac:dyDescent="0.25">
      <c r="A92" s="14"/>
      <c r="B92" s="6"/>
      <c r="C92" s="6"/>
      <c r="D92" s="25"/>
      <c r="E92" s="25"/>
      <c r="F92" s="25"/>
      <c r="G92" s="31"/>
    </row>
  </sheetData>
  <mergeCells count="7">
    <mergeCell ref="B7:D7"/>
    <mergeCell ref="A1:C1"/>
    <mergeCell ref="A2:C2"/>
    <mergeCell ref="A3:C3"/>
    <mergeCell ref="A4:C4"/>
    <mergeCell ref="A5:B5"/>
    <mergeCell ref="B6:D6"/>
  </mergeCells>
  <pageMargins left="0.75" right="0.75" top="1" bottom="1" header="0.5" footer="0.5"/>
  <pageSetup scale="78" orientation="landscape" horizontalDpi="300" verticalDpi="300" r:id="rId1"/>
  <headerFooter alignWithMargins="0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Prihodi</vt:lpstr>
      <vt:lpstr>Rashodi - izvori</vt:lpstr>
      <vt:lpstr>Rashodi - programi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</dc:creator>
  <cp:lastModifiedBy>MIG</cp:lastModifiedBy>
  <cp:lastPrinted>2025-10-01T13:05:30Z</cp:lastPrinted>
  <dcterms:created xsi:type="dcterms:W3CDTF">2025-09-15T12:13:30Z</dcterms:created>
  <dcterms:modified xsi:type="dcterms:W3CDTF">2025-11-25T14:33:27Z</dcterms:modified>
</cp:coreProperties>
</file>